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75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2" i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E62" s="1"/>
  <c r="D13"/>
  <c r="D22" s="1"/>
  <c r="F26" l="1"/>
  <c r="F62" s="1"/>
</calcChain>
</file>

<file path=xl/comments1.xml><?xml version="1.0" encoding="utf-8"?>
<comments xmlns="http://schemas.openxmlformats.org/spreadsheetml/2006/main">
  <authors>
    <author>Автор</author>
  </authors>
  <commentList>
    <comment ref="B26" authorId="0">
      <text>
        <r>
          <rPr>
            <sz val="8"/>
            <color indexed="81"/>
            <rFont val="Tahoma"/>
            <family val="2"/>
            <charset val="204"/>
          </rPr>
          <t>НАЧИСЛЕНА
ГРЯЗНАЯ С ЧЕРН. БЕЗ ТР.ДОГ. И МАТ.ПОМОЩ. И КОМПЕНС. СЕЗОНИКАМ.и совм.и.прем.</t>
        </r>
        <r>
          <rPr>
            <b/>
            <sz val="8"/>
            <color indexed="81"/>
            <rFont val="Tahoma"/>
            <family val="2"/>
            <charset val="204"/>
          </rPr>
          <t>ПРОШЛ.М</t>
        </r>
        <r>
          <rPr>
            <sz val="8"/>
            <color indexed="81"/>
            <rFont val="Tahoma"/>
            <family val="2"/>
            <charset val="204"/>
          </rPr>
          <t>ЕСЯЦ</t>
        </r>
      </text>
    </comment>
    <comment ref="C26" authorId="0">
      <text>
        <r>
          <rPr>
            <sz val="8"/>
            <color indexed="81"/>
            <rFont val="Tahoma"/>
            <family val="2"/>
            <charset val="204"/>
          </rPr>
          <t xml:space="preserve">
С №1 ПО №1/2 И № 12
ПРОШЛЫЙ МЕСЯЦ</t>
        </r>
      </text>
    </comment>
    <comment ref="C27" authorId="0">
      <text>
        <r>
          <rPr>
            <sz val="8"/>
            <color indexed="81"/>
            <rFont val="Tahoma"/>
            <family val="2"/>
            <charset val="204"/>
          </rPr>
          <t>36,77% 33,20% 34,70</t>
        </r>
      </text>
    </comment>
    <comment ref="B30" authorId="0">
      <text>
        <r>
          <rPr>
            <sz val="8"/>
            <color indexed="81"/>
            <rFont val="Tahoma"/>
            <family val="2"/>
            <charset val="204"/>
          </rPr>
          <t xml:space="preserve">
КОМПЕНСАЦИЯ ЗА ОТПУСК УВОЛЕННЫМ</t>
        </r>
      </text>
    </comment>
    <comment ref="C36" authorId="0">
      <text>
        <r>
          <rPr>
            <sz val="8"/>
            <color indexed="81"/>
            <rFont val="Tahoma"/>
            <family val="2"/>
            <charset val="204"/>
          </rPr>
          <t xml:space="preserve">№7 под отчет хоз.нуж.конторы
</t>
        </r>
      </text>
    </comment>
  </commentList>
</comments>
</file>

<file path=xl/sharedStrings.xml><?xml version="1.0" encoding="utf-8"?>
<sst xmlns="http://schemas.openxmlformats.org/spreadsheetml/2006/main" count="83" uniqueCount="75">
  <si>
    <t>Затверджено</t>
  </si>
  <si>
    <t>рішенням Ради СО "Трудовик"</t>
  </si>
  <si>
    <t>Голова Ради СО "Трудовик"</t>
  </si>
  <si>
    <t>__________________    Киричук Н.М.</t>
  </si>
  <si>
    <t>Проект Кошторису СО "ТРУДОВИК" НА 2016 Р.</t>
  </si>
  <si>
    <t>п.к. 30</t>
  </si>
  <si>
    <t>КАПІТАЛЬНИЙ РЕМОНТ БАШТИ ВУЛ.1 ОЗЕРНА</t>
  </si>
  <si>
    <t>п.к. 32</t>
  </si>
  <si>
    <t>УКРІПЛЕННЯ БАШТИ ВУЛ.3 ПІВНІЧНА</t>
  </si>
  <si>
    <t>№</t>
  </si>
  <si>
    <t>СТАТТІ НАДХОДЖЕННЯ</t>
  </si>
  <si>
    <t>плануєм</t>
  </si>
  <si>
    <t>п/п</t>
  </si>
  <si>
    <t>Членські внески 2698 дом.  По 575,00 грн</t>
  </si>
  <si>
    <t xml:space="preserve">ДЖЕРЕЛО 40 Д.  ПО  550 ГРН. </t>
  </si>
  <si>
    <t>477/1</t>
  </si>
  <si>
    <t>ВНЕСОК ЗА ВОДУ 140грн.х723 д.</t>
  </si>
  <si>
    <t>ВНЕСОК ЗА ВОДУ  по  лічильнику  109х10х5,40 УСТ. Лічильника</t>
  </si>
  <si>
    <t>475/1</t>
  </si>
  <si>
    <t>ВСТУПНІ ВНЕСКИ НА РОЗВИТОК МАСИВУ</t>
  </si>
  <si>
    <t>ВНЕСКИ НА ОБСЛУГУ І РЕМОНТ ДОРІГ</t>
  </si>
  <si>
    <t>ПОДКЛ.ЕЛ.ЕНЕРГІІ І ВОДИ</t>
  </si>
  <si>
    <t>БЛАГОДІЙНІ ВНЕСКИ, ТОРГОВІ ТОЧКИ</t>
  </si>
  <si>
    <t>471/1</t>
  </si>
  <si>
    <t>РОЗВИТОК ЕЛЕКТРОМЕРЕЖІ</t>
  </si>
  <si>
    <t>475/3</t>
  </si>
  <si>
    <t xml:space="preserve"> НАДІЙДЕ</t>
  </si>
  <si>
    <t>СТАТТІ ВИТРАТ</t>
  </si>
  <si>
    <t>пояснення</t>
  </si>
  <si>
    <t>план.</t>
  </si>
  <si>
    <t>членський</t>
  </si>
  <si>
    <t>внесок</t>
  </si>
  <si>
    <t>з 1 уч.</t>
  </si>
  <si>
    <t>з 1 уч/міс</t>
  </si>
  <si>
    <t xml:space="preserve">ЗАРПЛАТА ПО ОКЛАДАМ </t>
  </si>
  <si>
    <t>оклад с больн</t>
  </si>
  <si>
    <t>ВІДРАХУВАННЯ У БЮДЖЕТ</t>
  </si>
  <si>
    <t>22% и 8,41%</t>
  </si>
  <si>
    <t>ЗАРПЛАТА ПО ТРУДОВІЙ УГОДІ</t>
  </si>
  <si>
    <t>тр.дог</t>
  </si>
  <si>
    <t>КОМПЕНСАЦІЯ ЗА НЕВИКОРИСТАНУ ВІДПУСТКУ</t>
  </si>
  <si>
    <t>отпуск сезон. раб</t>
  </si>
  <si>
    <t>ЗАМІЩЕННЯ НА ЧАС ВІДПУСТКИ</t>
  </si>
  <si>
    <t>ФОНД МАТЕРІАЛЬНОГО ЗАОХОЧЕННЯ (ПРЕМІЇ)</t>
  </si>
  <si>
    <t>ВИТРАТИ НА ГОСПОДАРСЬКі ПОТРЕБИ</t>
  </si>
  <si>
    <t>ПРИБИРАННЯ СНІГУ</t>
  </si>
  <si>
    <t>ВИВЕЗЕННЯ ВІДХОДІВ</t>
  </si>
  <si>
    <t>ІНТЕРНЕТ обсл.компьютерів и програм</t>
  </si>
  <si>
    <t>ПОСЛУГИ ЗВ'ЯЗКУ (укр.телек + киев стар + мтс)</t>
  </si>
  <si>
    <t>ПОШТОВО-КАНЦЕЛЯРСЬКІ ВИТРАТИ</t>
  </si>
  <si>
    <t>ІНКАСАЦІЯ</t>
  </si>
  <si>
    <t>КОМПЕНСАЦІЯ ВИТРАТ НА ПАЛЬНЕ ЕЛЕКТРИКАМ ТА САНТЕХНІКАМ</t>
  </si>
  <si>
    <t>ВИТРАТИ НА ДРУКАРНЮ</t>
  </si>
  <si>
    <t>ВИТРАТИ НА ПОЖЕЖНУ СЛУЖБУ</t>
  </si>
  <si>
    <t>ВИТРАТИ НА УПО(ДСО) МІЛІЦІЯ</t>
  </si>
  <si>
    <t>ПОСЛУГИ ОХОРОНИ</t>
  </si>
  <si>
    <t>ТРАНСФОРМАТОРИ: ТЕХНОЛОГІЧНЕ ОБСТЕЖЕННЯ ТА ОБСЛУГОВУВАННЯ ТП</t>
  </si>
  <si>
    <t>ОПЛАТА ЗЕМЛІ ЗАГАЛЬНОГО КОРИСТУВАННЯ</t>
  </si>
  <si>
    <t xml:space="preserve"> </t>
  </si>
  <si>
    <t>ОПАЛЕННЯ АДМІН.БУДІВЛІ(газ і дрова)</t>
  </si>
  <si>
    <t>ВУЛИЧНЕ ОСВІТЛЕННЯ</t>
  </si>
  <si>
    <t>РЕМОНТ, ОБСЛУГОВУВАННЯ ЕЛЕКТРОМЕРЕЖІ 10КВ, 0,4 КВ</t>
  </si>
  <si>
    <t>ІНСТРУМЕНТИ</t>
  </si>
  <si>
    <t>ТЕХНІЧНЕ ОБСЛУГОВУВАННЯ ОБЛАДНАННЯ СКВАЖИН ТА БАШТ</t>
  </si>
  <si>
    <t>КАПІТАЛЬНИЙ РЕМОНТ БАШТИ ВУЛ.1ОЗЕРНА</t>
  </si>
  <si>
    <t>ПОСЛУГИ БАНКУ</t>
  </si>
  <si>
    <t>РЕМОНТ АВТОДОРІГ</t>
  </si>
  <si>
    <t>НЕПЕРЕДБАЧЕНІ ВИТРАТИ</t>
  </si>
  <si>
    <t>БЛАГОУСТРІЙ ВУЛИЦЬ</t>
  </si>
  <si>
    <t>ОФОРМЛЕННЯ СТАТУТУ СО "ТРУДОВИК"</t>
  </si>
  <si>
    <t>ВСЬОГО</t>
  </si>
  <si>
    <t>Заплановані членські внески</t>
  </si>
  <si>
    <t>Головний бухгалтер</t>
  </si>
  <si>
    <t>Музиченко Н.І.</t>
  </si>
  <si>
    <r>
      <t>протокол №_</t>
    </r>
    <r>
      <rPr>
        <i/>
        <u/>
        <sz val="12"/>
        <rFont val="Arial Cyr"/>
        <charset val="204"/>
      </rPr>
      <t>13</t>
    </r>
    <r>
      <rPr>
        <i/>
        <sz val="12"/>
        <rFont val="Arial Cyr"/>
        <charset val="204"/>
      </rPr>
      <t>_ від "_</t>
    </r>
    <r>
      <rPr>
        <i/>
        <u/>
        <sz val="12"/>
        <rFont val="Arial Cyr"/>
        <charset val="204"/>
      </rPr>
      <t>20</t>
    </r>
    <r>
      <rPr>
        <i/>
        <sz val="12"/>
        <rFont val="Arial Cyr"/>
        <charset val="204"/>
      </rPr>
      <t>_"___</t>
    </r>
    <r>
      <rPr>
        <i/>
        <u/>
        <sz val="12"/>
        <rFont val="Arial Cyr"/>
        <charset val="204"/>
      </rPr>
      <t>12</t>
    </r>
    <r>
      <rPr>
        <i/>
        <sz val="12"/>
        <rFont val="Arial Cyr"/>
        <charset val="204"/>
      </rPr>
      <t>__2015 р.</t>
    </r>
  </si>
</sst>
</file>

<file path=xl/styles.xml><?xml version="1.0" encoding="utf-8"?>
<styleSheet xmlns="http://schemas.openxmlformats.org/spreadsheetml/2006/main">
  <numFmts count="1">
    <numFmt numFmtId="164" formatCode="[$-419]mmmm;@"/>
  </numFmts>
  <fonts count="3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6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indexed="10"/>
      <name val="Arial Cyr"/>
      <charset val="204"/>
    </font>
    <font>
      <b/>
      <i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color indexed="10"/>
      <name val="Arial Cyr"/>
      <charset val="204"/>
    </font>
    <font>
      <b/>
      <sz val="10"/>
      <name val="Arial Cyr"/>
      <charset val="204"/>
    </font>
    <font>
      <sz val="8"/>
      <color indexed="57"/>
      <name val="Arial Cyr"/>
      <charset val="204"/>
    </font>
    <font>
      <b/>
      <sz val="14"/>
      <color theme="1"/>
      <name val="Arial Narrow"/>
      <family val="2"/>
      <charset val="204"/>
    </font>
    <font>
      <b/>
      <sz val="12"/>
      <name val="Arial Cyr"/>
      <charset val="204"/>
    </font>
    <font>
      <sz val="10"/>
      <color indexed="57"/>
      <name val="Arial Cyr"/>
      <charset val="204"/>
    </font>
    <font>
      <b/>
      <i/>
      <sz val="12"/>
      <name val="Arial Cyr"/>
      <charset val="204"/>
    </font>
    <font>
      <b/>
      <i/>
      <sz val="12"/>
      <color theme="1"/>
      <name val="Arial"/>
      <family val="2"/>
      <charset val="204"/>
    </font>
    <font>
      <sz val="10"/>
      <color indexed="12"/>
      <name val="Arial Cyr"/>
      <charset val="204"/>
    </font>
    <font>
      <b/>
      <sz val="8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u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Fill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13" fillId="0" borderId="10" xfId="0" applyFont="1" applyFill="1" applyBorder="1" applyAlignment="1">
      <alignment horizontal="center"/>
    </xf>
    <xf numFmtId="3" fontId="14" fillId="0" borderId="1" xfId="0" applyNumberFormat="1" applyFont="1" applyBorder="1"/>
    <xf numFmtId="0" fontId="0" fillId="0" borderId="1" xfId="0" applyBorder="1"/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3" fontId="14" fillId="0" borderId="2" xfId="0" applyNumberFormat="1" applyFont="1" applyBorder="1"/>
    <xf numFmtId="0" fontId="12" fillId="0" borderId="14" xfId="0" applyFont="1" applyFill="1" applyBorder="1" applyAlignment="1">
      <alignment horizontal="center"/>
    </xf>
    <xf numFmtId="0" fontId="15" fillId="0" borderId="15" xfId="0" applyFont="1" applyFill="1" applyBorder="1"/>
    <xf numFmtId="0" fontId="16" fillId="0" borderId="16" xfId="0" applyFont="1" applyFill="1" applyBorder="1" applyAlignment="1">
      <alignment horizontal="center"/>
    </xf>
    <xf numFmtId="3" fontId="14" fillId="0" borderId="17" xfId="0" applyNumberFormat="1" applyFont="1" applyBorder="1"/>
    <xf numFmtId="0" fontId="0" fillId="0" borderId="4" xfId="0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9" xfId="0" applyFont="1" applyFill="1" applyBorder="1"/>
    <xf numFmtId="3" fontId="17" fillId="0" borderId="2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8" xfId="0" applyFont="1" applyFill="1" applyBorder="1"/>
    <xf numFmtId="0" fontId="18" fillId="0" borderId="7" xfId="0" applyFont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/>
    <xf numFmtId="0" fontId="0" fillId="0" borderId="2" xfId="0" applyBorder="1"/>
    <xf numFmtId="0" fontId="1" fillId="0" borderId="5" xfId="0" applyFont="1" applyBorder="1" applyAlignment="1">
      <alignment horizontal="center" wrapText="1"/>
    </xf>
    <xf numFmtId="0" fontId="0" fillId="0" borderId="21" xfId="0" applyFill="1" applyBorder="1" applyAlignment="1">
      <alignment horizontal="center"/>
    </xf>
    <xf numFmtId="0" fontId="20" fillId="0" borderId="22" xfId="0" applyNumberFormat="1" applyFont="1" applyFill="1" applyBorder="1"/>
    <xf numFmtId="3" fontId="21" fillId="0" borderId="2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0" fontId="0" fillId="0" borderId="8" xfId="0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 wrapText="1"/>
    </xf>
    <xf numFmtId="0" fontId="20" fillId="0" borderId="1" xfId="0" applyFont="1" applyFill="1" applyBorder="1"/>
    <xf numFmtId="10" fontId="20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10" fontId="22" fillId="0" borderId="24" xfId="0" applyNumberFormat="1" applyFont="1" applyFill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5" xfId="0" applyFont="1" applyFill="1" applyBorder="1"/>
    <xf numFmtId="3" fontId="21" fillId="0" borderId="5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0" borderId="26" xfId="0" applyFont="1" applyFill="1" applyBorder="1"/>
    <xf numFmtId="0" fontId="0" fillId="0" borderId="0" xfId="0" applyFill="1" applyAlignment="1">
      <alignment horizontal="right"/>
    </xf>
    <xf numFmtId="0" fontId="0" fillId="0" borderId="0" xfId="0" applyBorder="1"/>
    <xf numFmtId="0" fontId="24" fillId="0" borderId="1" xfId="0" applyFont="1" applyFill="1" applyBorder="1" applyAlignment="1">
      <alignment wrapText="1"/>
    </xf>
    <xf numFmtId="3" fontId="25" fillId="0" borderId="9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right"/>
    </xf>
    <xf numFmtId="0" fontId="26" fillId="0" borderId="0" xfId="0" applyFont="1" applyFill="1"/>
    <xf numFmtId="0" fontId="25" fillId="0" borderId="9" xfId="0" applyFont="1" applyFill="1" applyBorder="1"/>
    <xf numFmtId="0" fontId="25" fillId="0" borderId="12" xfId="0" applyFont="1" applyFill="1" applyBorder="1"/>
    <xf numFmtId="0" fontId="0" fillId="0" borderId="22" xfId="0" applyFont="1" applyFill="1" applyBorder="1"/>
    <xf numFmtId="0" fontId="0" fillId="0" borderId="1" xfId="0" applyFont="1" applyFill="1" applyBorder="1"/>
    <xf numFmtId="0" fontId="0" fillId="0" borderId="24" xfId="0" applyFont="1" applyFill="1" applyBorder="1"/>
    <xf numFmtId="0" fontId="0" fillId="0" borderId="5" xfId="0" applyFont="1" applyFill="1" applyBorder="1"/>
    <xf numFmtId="0" fontId="29" fillId="0" borderId="1" xfId="0" applyFont="1" applyFill="1" applyBorder="1"/>
    <xf numFmtId="3" fontId="30" fillId="0" borderId="2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0" fillId="0" borderId="1" xfId="0" applyFill="1" applyBorder="1"/>
    <xf numFmtId="0" fontId="2" fillId="0" borderId="0" xfId="0" applyFont="1" applyFill="1" applyAlignment="1">
      <alignment horizontal="center"/>
    </xf>
    <xf numFmtId="0" fontId="0" fillId="0" borderId="0" xfId="0" applyAlignment="1"/>
    <xf numFmtId="0" fontId="6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16" workbookViewId="0">
      <selection activeCell="C4" sqref="C4"/>
    </sheetView>
  </sheetViews>
  <sheetFormatPr defaultRowHeight="15"/>
  <cols>
    <col min="1" max="1" width="6.42578125" customWidth="1"/>
    <col min="2" max="2" width="59.42578125" customWidth="1"/>
    <col min="3" max="3" width="13.42578125" customWidth="1"/>
    <col min="4" max="4" width="14.85546875" customWidth="1"/>
    <col min="5" max="5" width="11.140625" customWidth="1"/>
    <col min="6" max="6" width="10.7109375" customWidth="1"/>
  </cols>
  <sheetData>
    <row r="1" spans="1:5" ht="18">
      <c r="C1" s="84" t="s">
        <v>0</v>
      </c>
      <c r="D1" s="85"/>
    </row>
    <row r="2" spans="1:5" ht="15.75">
      <c r="C2" s="1" t="s">
        <v>1</v>
      </c>
    </row>
    <row r="3" spans="1:5" ht="15.75">
      <c r="C3" s="2" t="s">
        <v>74</v>
      </c>
    </row>
    <row r="4" spans="1:5" ht="15.75">
      <c r="C4" s="3" t="s">
        <v>2</v>
      </c>
    </row>
    <row r="5" spans="1:5" ht="8.25" customHeight="1">
      <c r="C5" s="4"/>
    </row>
    <row r="6" spans="1:5">
      <c r="C6" s="5" t="s">
        <v>3</v>
      </c>
    </row>
    <row r="7" spans="1:5" ht="9" customHeight="1"/>
    <row r="8" spans="1:5" ht="20.25">
      <c r="A8" s="86" t="s">
        <v>4</v>
      </c>
      <c r="B8" s="85"/>
      <c r="C8" s="85"/>
      <c r="D8" s="85"/>
    </row>
    <row r="9" spans="1:5">
      <c r="A9" s="6" t="s">
        <v>5</v>
      </c>
      <c r="B9" s="7" t="s">
        <v>6</v>
      </c>
      <c r="C9" s="8"/>
    </row>
    <row r="10" spans="1:5" ht="15.75" thickBot="1">
      <c r="A10" s="9" t="s">
        <v>7</v>
      </c>
      <c r="B10" s="7" t="s">
        <v>8</v>
      </c>
      <c r="C10" s="10"/>
    </row>
    <row r="11" spans="1:5">
      <c r="A11" s="11" t="s">
        <v>9</v>
      </c>
      <c r="B11" s="12" t="s">
        <v>10</v>
      </c>
      <c r="C11" s="13" t="s">
        <v>9</v>
      </c>
      <c r="D11" s="14" t="s">
        <v>11</v>
      </c>
      <c r="E11" s="15"/>
    </row>
    <row r="12" spans="1:5" ht="15.75" thickBot="1">
      <c r="A12" s="16" t="s">
        <v>12</v>
      </c>
      <c r="B12" s="17"/>
      <c r="C12" s="18"/>
      <c r="D12" s="19">
        <v>2016</v>
      </c>
      <c r="E12" s="19"/>
    </row>
    <row r="13" spans="1:5" ht="18">
      <c r="A13" s="20">
        <v>1</v>
      </c>
      <c r="B13" s="21" t="s">
        <v>13</v>
      </c>
      <c r="C13" s="22">
        <v>474</v>
      </c>
      <c r="D13" s="23">
        <f>2698*D64</f>
        <v>1551350</v>
      </c>
      <c r="E13" s="24"/>
    </row>
    <row r="14" spans="1:5" ht="18">
      <c r="A14" s="20">
        <v>2</v>
      </c>
      <c r="B14" s="73" t="s">
        <v>14</v>
      </c>
      <c r="C14" s="25" t="s">
        <v>15</v>
      </c>
      <c r="D14" s="23">
        <v>22000</v>
      </c>
      <c r="E14" s="24"/>
    </row>
    <row r="15" spans="1:5" ht="18">
      <c r="A15" s="20">
        <v>3</v>
      </c>
      <c r="B15" s="73" t="s">
        <v>16</v>
      </c>
      <c r="C15" s="25">
        <v>476</v>
      </c>
      <c r="D15" s="23">
        <v>90000</v>
      </c>
      <c r="E15" s="24"/>
    </row>
    <row r="16" spans="1:5" ht="18">
      <c r="A16" s="20">
        <v>4</v>
      </c>
      <c r="B16" s="73" t="s">
        <v>17</v>
      </c>
      <c r="C16" s="25" t="s">
        <v>18</v>
      </c>
      <c r="D16" s="23">
        <v>1500</v>
      </c>
      <c r="E16" s="24"/>
    </row>
    <row r="17" spans="1:6" ht="18">
      <c r="A17" s="20">
        <v>5</v>
      </c>
      <c r="B17" s="73" t="s">
        <v>19</v>
      </c>
      <c r="C17" s="25">
        <v>471</v>
      </c>
      <c r="D17" s="23">
        <v>9600</v>
      </c>
      <c r="E17" s="24"/>
    </row>
    <row r="18" spans="1:6" ht="18">
      <c r="A18" s="20">
        <v>6</v>
      </c>
      <c r="B18" s="73" t="s">
        <v>20</v>
      </c>
      <c r="C18" s="25">
        <v>473</v>
      </c>
      <c r="D18" s="23">
        <v>15000</v>
      </c>
      <c r="E18" s="24"/>
    </row>
    <row r="19" spans="1:6" ht="18">
      <c r="A19" s="20">
        <v>7</v>
      </c>
      <c r="B19" s="73" t="s">
        <v>21</v>
      </c>
      <c r="C19" s="25">
        <v>472</v>
      </c>
      <c r="D19" s="23">
        <v>2000</v>
      </c>
      <c r="E19" s="24"/>
    </row>
    <row r="20" spans="1:6" ht="18">
      <c r="A20" s="20">
        <v>8</v>
      </c>
      <c r="B20" s="73" t="s">
        <v>22</v>
      </c>
      <c r="C20" s="25" t="s">
        <v>23</v>
      </c>
      <c r="D20" s="23">
        <v>18000</v>
      </c>
      <c r="E20" s="24"/>
    </row>
    <row r="21" spans="1:6" ht="18.75" thickBot="1">
      <c r="A21" s="20">
        <v>9</v>
      </c>
      <c r="B21" s="74" t="s">
        <v>24</v>
      </c>
      <c r="C21" s="26" t="s">
        <v>25</v>
      </c>
      <c r="D21" s="27">
        <v>11000</v>
      </c>
      <c r="E21" s="24"/>
    </row>
    <row r="22" spans="1:6" ht="18.75" thickBot="1">
      <c r="A22" s="28"/>
      <c r="B22" s="29" t="s">
        <v>26</v>
      </c>
      <c r="C22" s="30"/>
      <c r="D22" s="31">
        <f>SUM(D13:D21)</f>
        <v>1720450</v>
      </c>
      <c r="E22" s="24"/>
    </row>
    <row r="23" spans="1:6" ht="13.5" customHeight="1">
      <c r="A23" s="32"/>
      <c r="B23" s="33" t="s">
        <v>27</v>
      </c>
      <c r="C23" s="34" t="s">
        <v>28</v>
      </c>
      <c r="D23" s="35" t="s">
        <v>29</v>
      </c>
      <c r="E23" s="80" t="s">
        <v>30</v>
      </c>
      <c r="F23" s="80" t="s">
        <v>30</v>
      </c>
    </row>
    <row r="24" spans="1:6" ht="13.5" customHeight="1">
      <c r="A24" s="36"/>
      <c r="B24" s="37"/>
      <c r="C24" s="38"/>
      <c r="D24" s="39">
        <v>2016</v>
      </c>
      <c r="E24" s="81" t="s">
        <v>31</v>
      </c>
      <c r="F24" s="81" t="s">
        <v>31</v>
      </c>
    </row>
    <row r="25" spans="1:6" ht="15" customHeight="1" thickBot="1">
      <c r="A25" s="40"/>
      <c r="B25" s="41"/>
      <c r="C25" s="41"/>
      <c r="D25" s="42"/>
      <c r="E25" s="43" t="s">
        <v>32</v>
      </c>
      <c r="F25" s="82" t="s">
        <v>33</v>
      </c>
    </row>
    <row r="26" spans="1:6" ht="15.75">
      <c r="A26" s="44">
        <v>1</v>
      </c>
      <c r="B26" s="75" t="s">
        <v>34</v>
      </c>
      <c r="C26" s="45" t="s">
        <v>35</v>
      </c>
      <c r="D26" s="46">
        <v>440300</v>
      </c>
      <c r="E26" s="47">
        <f>D26/2738</f>
        <v>160.81081081081081</v>
      </c>
      <c r="F26" s="48">
        <f>E26/12</f>
        <v>13.400900900900901</v>
      </c>
    </row>
    <row r="27" spans="1:6" ht="15.75">
      <c r="A27" s="49">
        <v>2</v>
      </c>
      <c r="B27" s="76" t="s">
        <v>36</v>
      </c>
      <c r="C27" s="50" t="s">
        <v>37</v>
      </c>
      <c r="D27" s="51">
        <v>96870</v>
      </c>
      <c r="E27" s="52">
        <f t="shared" ref="E27:E46" si="0">D27/2738</f>
        <v>35.37983929875822</v>
      </c>
      <c r="F27" s="48">
        <f t="shared" ref="F27:F61" si="1">E27/12</f>
        <v>2.9483199415631849</v>
      </c>
    </row>
    <row r="28" spans="1:6" ht="15.75">
      <c r="A28" s="49">
        <v>3</v>
      </c>
      <c r="B28" s="76" t="s">
        <v>38</v>
      </c>
      <c r="C28" s="53" t="s">
        <v>39</v>
      </c>
      <c r="D28" s="51">
        <v>9000</v>
      </c>
      <c r="E28" s="52">
        <f t="shared" si="0"/>
        <v>3.2870708546384222</v>
      </c>
      <c r="F28" s="48">
        <f t="shared" si="1"/>
        <v>0.27392257121986852</v>
      </c>
    </row>
    <row r="29" spans="1:6" ht="15.75">
      <c r="A29" s="49">
        <v>4</v>
      </c>
      <c r="B29" s="76" t="s">
        <v>36</v>
      </c>
      <c r="C29" s="54">
        <v>0.22</v>
      </c>
      <c r="D29" s="51">
        <v>2000</v>
      </c>
      <c r="E29" s="52">
        <f t="shared" si="0"/>
        <v>0.73046018991964934</v>
      </c>
      <c r="F29" s="48">
        <f t="shared" si="1"/>
        <v>6.0871682493304109E-2</v>
      </c>
    </row>
    <row r="30" spans="1:6" ht="15.75">
      <c r="A30" s="49">
        <v>5</v>
      </c>
      <c r="B30" s="76" t="s">
        <v>40</v>
      </c>
      <c r="C30" s="53" t="s">
        <v>41</v>
      </c>
      <c r="D30" s="51">
        <v>6800</v>
      </c>
      <c r="E30" s="52">
        <f t="shared" si="0"/>
        <v>2.4835646457268079</v>
      </c>
      <c r="F30" s="48">
        <f t="shared" si="1"/>
        <v>0.20696372047723399</v>
      </c>
    </row>
    <row r="31" spans="1:6" ht="15.75">
      <c r="A31" s="49">
        <v>6</v>
      </c>
      <c r="B31" s="76" t="s">
        <v>36</v>
      </c>
      <c r="C31" s="54">
        <v>0.22</v>
      </c>
      <c r="D31" s="51">
        <v>1500</v>
      </c>
      <c r="E31" s="52">
        <f t="shared" si="0"/>
        <v>0.54784514243973703</v>
      </c>
      <c r="F31" s="48">
        <f t="shared" si="1"/>
        <v>4.5653761869978084E-2</v>
      </c>
    </row>
    <row r="32" spans="1:6" ht="15.75">
      <c r="A32" s="49">
        <v>7</v>
      </c>
      <c r="B32" s="76" t="s">
        <v>42</v>
      </c>
      <c r="C32" s="55"/>
      <c r="D32" s="51">
        <v>3200</v>
      </c>
      <c r="E32" s="52">
        <f t="shared" si="0"/>
        <v>1.1687363038714389</v>
      </c>
      <c r="F32" s="48">
        <f t="shared" si="1"/>
        <v>9.7394691989286575E-2</v>
      </c>
    </row>
    <row r="33" spans="1:6" ht="15.75">
      <c r="A33" s="49">
        <v>8</v>
      </c>
      <c r="B33" s="76" t="s">
        <v>36</v>
      </c>
      <c r="C33" s="56">
        <v>0.22</v>
      </c>
      <c r="D33" s="51">
        <v>700</v>
      </c>
      <c r="E33" s="52">
        <f t="shared" si="0"/>
        <v>0.25566106647187731</v>
      </c>
      <c r="F33" s="48">
        <f t="shared" si="1"/>
        <v>2.1305088872656443E-2</v>
      </c>
    </row>
    <row r="34" spans="1:6" ht="15.75">
      <c r="A34" s="49">
        <v>9</v>
      </c>
      <c r="B34" s="76" t="s">
        <v>43</v>
      </c>
      <c r="C34" s="57"/>
      <c r="D34" s="51">
        <v>9000</v>
      </c>
      <c r="E34" s="52">
        <f t="shared" si="0"/>
        <v>3.2870708546384222</v>
      </c>
      <c r="F34" s="48">
        <f t="shared" si="1"/>
        <v>0.27392257121986852</v>
      </c>
    </row>
    <row r="35" spans="1:6" ht="16.5" thickBot="1">
      <c r="A35" s="58">
        <v>10</v>
      </c>
      <c r="B35" s="77" t="s">
        <v>36</v>
      </c>
      <c r="C35" s="59">
        <v>0.22</v>
      </c>
      <c r="D35" s="60">
        <v>2000</v>
      </c>
      <c r="E35" s="52">
        <f t="shared" si="0"/>
        <v>0.73046018991964934</v>
      </c>
      <c r="F35" s="48">
        <f t="shared" si="1"/>
        <v>6.0871682493304109E-2</v>
      </c>
    </row>
    <row r="36" spans="1:6" ht="15.75">
      <c r="A36" s="61">
        <v>11</v>
      </c>
      <c r="B36" s="78" t="s">
        <v>44</v>
      </c>
      <c r="C36" s="62"/>
      <c r="D36" s="63">
        <v>15000</v>
      </c>
      <c r="E36" s="52">
        <f t="shared" si="0"/>
        <v>5.4784514243973703</v>
      </c>
      <c r="F36" s="48">
        <f t="shared" si="1"/>
        <v>0.45653761869978088</v>
      </c>
    </row>
    <row r="37" spans="1:6" ht="15.75">
      <c r="A37" s="64">
        <v>12</v>
      </c>
      <c r="B37" s="76" t="s">
        <v>45</v>
      </c>
      <c r="C37" s="55"/>
      <c r="D37" s="51">
        <v>12000</v>
      </c>
      <c r="E37" s="52">
        <f t="shared" si="0"/>
        <v>4.3827611395178963</v>
      </c>
      <c r="F37" s="48">
        <f t="shared" si="1"/>
        <v>0.36523009495982467</v>
      </c>
    </row>
    <row r="38" spans="1:6" ht="15.75">
      <c r="A38" s="64">
        <v>13</v>
      </c>
      <c r="B38" s="76" t="s">
        <v>46</v>
      </c>
      <c r="C38" s="55"/>
      <c r="D38" s="51">
        <v>457400</v>
      </c>
      <c r="E38" s="52">
        <f t="shared" si="0"/>
        <v>167.0562454346238</v>
      </c>
      <c r="F38" s="48">
        <f t="shared" si="1"/>
        <v>13.921353786218651</v>
      </c>
    </row>
    <row r="39" spans="1:6" ht="15.75">
      <c r="A39" s="64">
        <v>14</v>
      </c>
      <c r="B39" s="76" t="s">
        <v>47</v>
      </c>
      <c r="C39" s="55"/>
      <c r="D39" s="51">
        <v>4300</v>
      </c>
      <c r="E39" s="52">
        <f t="shared" si="0"/>
        <v>1.5704894083272463</v>
      </c>
      <c r="F39" s="48">
        <f t="shared" si="1"/>
        <v>0.13087411736060386</v>
      </c>
    </row>
    <row r="40" spans="1:6" ht="15.75">
      <c r="A40" s="64">
        <v>15</v>
      </c>
      <c r="B40" s="76" t="s">
        <v>48</v>
      </c>
      <c r="C40" s="55"/>
      <c r="D40" s="51">
        <v>9000</v>
      </c>
      <c r="E40" s="52">
        <f t="shared" si="0"/>
        <v>3.2870708546384222</v>
      </c>
      <c r="F40" s="48">
        <f t="shared" si="1"/>
        <v>0.27392257121986852</v>
      </c>
    </row>
    <row r="41" spans="1:6" ht="15.75">
      <c r="A41" s="64">
        <v>16</v>
      </c>
      <c r="B41" s="76" t="s">
        <v>49</v>
      </c>
      <c r="C41" s="55"/>
      <c r="D41" s="51">
        <v>3000</v>
      </c>
      <c r="E41" s="52">
        <f t="shared" si="0"/>
        <v>1.0956902848794741</v>
      </c>
      <c r="F41" s="48">
        <f t="shared" si="1"/>
        <v>9.1307523739956167E-2</v>
      </c>
    </row>
    <row r="42" spans="1:6" ht="15.75">
      <c r="A42" s="64">
        <v>17</v>
      </c>
      <c r="B42" s="76" t="s">
        <v>50</v>
      </c>
      <c r="C42" s="55"/>
      <c r="D42" s="51">
        <v>7000</v>
      </c>
      <c r="E42" s="52">
        <f t="shared" si="0"/>
        <v>2.556610664718773</v>
      </c>
      <c r="F42" s="48">
        <f t="shared" si="1"/>
        <v>0.21305088872656441</v>
      </c>
    </row>
    <row r="43" spans="1:6" ht="15.75">
      <c r="A43" s="64">
        <v>18</v>
      </c>
      <c r="B43" s="76" t="s">
        <v>51</v>
      </c>
      <c r="C43" s="55"/>
      <c r="D43" s="51">
        <v>10000</v>
      </c>
      <c r="E43" s="52">
        <f t="shared" si="0"/>
        <v>3.652300949598247</v>
      </c>
      <c r="F43" s="48">
        <f t="shared" si="1"/>
        <v>0.30435841246652057</v>
      </c>
    </row>
    <row r="44" spans="1:6" ht="15.75">
      <c r="A44" s="64">
        <v>19</v>
      </c>
      <c r="B44" s="76" t="s">
        <v>52</v>
      </c>
      <c r="C44" s="55"/>
      <c r="D44" s="51">
        <v>4000</v>
      </c>
      <c r="E44" s="52">
        <f t="shared" si="0"/>
        <v>1.4609203798392987</v>
      </c>
      <c r="F44" s="48">
        <f t="shared" si="1"/>
        <v>0.12174336498660822</v>
      </c>
    </row>
    <row r="45" spans="1:6" ht="15.75">
      <c r="A45" s="64">
        <v>20</v>
      </c>
      <c r="B45" s="76" t="s">
        <v>53</v>
      </c>
      <c r="C45" s="55"/>
      <c r="D45" s="51">
        <v>15000</v>
      </c>
      <c r="E45" s="52">
        <f t="shared" si="0"/>
        <v>5.4784514243973703</v>
      </c>
      <c r="F45" s="48">
        <f t="shared" si="1"/>
        <v>0.45653761869978088</v>
      </c>
    </row>
    <row r="46" spans="1:6" ht="15.75">
      <c r="A46" s="64">
        <v>21</v>
      </c>
      <c r="B46" s="76" t="s">
        <v>54</v>
      </c>
      <c r="C46" s="55"/>
      <c r="D46" s="51">
        <v>6000</v>
      </c>
      <c r="E46" s="52">
        <f t="shared" si="0"/>
        <v>2.1913805697589481</v>
      </c>
      <c r="F46" s="48">
        <f t="shared" si="1"/>
        <v>0.18261504747991233</v>
      </c>
    </row>
    <row r="47" spans="1:6" ht="15.75">
      <c r="A47" s="64">
        <v>22</v>
      </c>
      <c r="B47" s="76" t="s">
        <v>55</v>
      </c>
      <c r="C47" s="55"/>
      <c r="D47" s="51">
        <v>247000</v>
      </c>
      <c r="E47" s="52">
        <f t="shared" ref="E47:E58" si="2">D47/2698</f>
        <v>91.549295774647888</v>
      </c>
      <c r="F47" s="48">
        <f t="shared" si="1"/>
        <v>7.629107981220657</v>
      </c>
    </row>
    <row r="48" spans="1:6" ht="15.75">
      <c r="A48" s="64">
        <v>23</v>
      </c>
      <c r="B48" s="83" t="s">
        <v>56</v>
      </c>
      <c r="C48" s="55"/>
      <c r="D48" s="51">
        <v>91966</v>
      </c>
      <c r="E48" s="52">
        <f>D48/2738</f>
        <v>33.588750913075238</v>
      </c>
      <c r="F48" s="48">
        <f t="shared" si="1"/>
        <v>2.7990625760896033</v>
      </c>
    </row>
    <row r="49" spans="1:6" ht="15.75">
      <c r="A49" s="64">
        <v>24</v>
      </c>
      <c r="B49" s="76" t="s">
        <v>57</v>
      </c>
      <c r="C49" s="55" t="s">
        <v>58</v>
      </c>
      <c r="D49" s="51">
        <v>3160</v>
      </c>
      <c r="E49" s="52">
        <f t="shared" ref="E49:E53" si="3">D49/2738</f>
        <v>1.154127100073046</v>
      </c>
      <c r="F49" s="48">
        <f t="shared" si="1"/>
        <v>9.6177258339420493E-2</v>
      </c>
    </row>
    <row r="50" spans="1:6" ht="15.75">
      <c r="A50" s="64">
        <v>25</v>
      </c>
      <c r="B50" s="76" t="s">
        <v>59</v>
      </c>
      <c r="C50" s="55"/>
      <c r="D50" s="51">
        <v>17000</v>
      </c>
      <c r="E50" s="52">
        <f t="shared" si="3"/>
        <v>6.20891161431702</v>
      </c>
      <c r="F50" s="48">
        <f t="shared" si="1"/>
        <v>0.51740930119308504</v>
      </c>
    </row>
    <row r="51" spans="1:6" ht="15.75">
      <c r="A51" s="64">
        <v>26</v>
      </c>
      <c r="B51" s="76" t="s">
        <v>60</v>
      </c>
      <c r="C51" s="55"/>
      <c r="D51" s="51">
        <v>23400</v>
      </c>
      <c r="E51" s="52">
        <f t="shared" si="3"/>
        <v>8.5463842220598973</v>
      </c>
      <c r="F51" s="48">
        <f t="shared" si="1"/>
        <v>0.71219868517165807</v>
      </c>
    </row>
    <row r="52" spans="1:6" ht="15.75">
      <c r="A52" s="64">
        <v>27</v>
      </c>
      <c r="B52" s="76" t="s">
        <v>61</v>
      </c>
      <c r="C52" s="55"/>
      <c r="D52" s="51">
        <v>13400</v>
      </c>
      <c r="E52" s="52">
        <f t="shared" si="3"/>
        <v>4.8940832724616508</v>
      </c>
      <c r="F52" s="48">
        <f t="shared" si="1"/>
        <v>0.40784027270513756</v>
      </c>
    </row>
    <row r="53" spans="1:6" ht="15.75">
      <c r="A53" s="64">
        <v>28</v>
      </c>
      <c r="B53" s="76" t="s">
        <v>62</v>
      </c>
      <c r="C53" s="55"/>
      <c r="D53" s="51">
        <v>10050</v>
      </c>
      <c r="E53" s="52">
        <f t="shared" si="3"/>
        <v>3.6705624543462383</v>
      </c>
      <c r="F53" s="48">
        <f t="shared" si="1"/>
        <v>0.30588020452885317</v>
      </c>
    </row>
    <row r="54" spans="1:6" ht="15.75">
      <c r="A54" s="64">
        <v>29</v>
      </c>
      <c r="B54" s="76" t="s">
        <v>63</v>
      </c>
      <c r="C54" s="55"/>
      <c r="D54" s="51">
        <v>56200</v>
      </c>
      <c r="E54" s="52">
        <f t="shared" si="2"/>
        <v>20.830244625648628</v>
      </c>
      <c r="F54" s="48">
        <f t="shared" si="1"/>
        <v>1.7358537188040524</v>
      </c>
    </row>
    <row r="55" spans="1:6" ht="15.75">
      <c r="A55" s="64">
        <v>30</v>
      </c>
      <c r="B55" s="76" t="s">
        <v>64</v>
      </c>
      <c r="C55" s="55"/>
      <c r="D55" s="51">
        <v>56000</v>
      </c>
      <c r="E55" s="52">
        <f t="shared" si="2"/>
        <v>20.756115641215715</v>
      </c>
      <c r="F55" s="48">
        <f t="shared" si="1"/>
        <v>1.729676303434643</v>
      </c>
    </row>
    <row r="56" spans="1:6" ht="15.75">
      <c r="A56" s="64">
        <v>31</v>
      </c>
      <c r="B56" s="76" t="s">
        <v>8</v>
      </c>
      <c r="C56" s="55"/>
      <c r="D56" s="51">
        <v>12000</v>
      </c>
      <c r="E56" s="52">
        <f t="shared" si="2"/>
        <v>4.4477390659747957</v>
      </c>
      <c r="F56" s="48">
        <f t="shared" si="1"/>
        <v>0.37064492216456629</v>
      </c>
    </row>
    <row r="57" spans="1:6" ht="15.75">
      <c r="A57" s="64">
        <v>32</v>
      </c>
      <c r="B57" s="76" t="s">
        <v>65</v>
      </c>
      <c r="C57" s="55"/>
      <c r="D57" s="51">
        <v>5000</v>
      </c>
      <c r="E57" s="52">
        <f>D57/2738</f>
        <v>1.8261504747991235</v>
      </c>
      <c r="F57" s="48">
        <f t="shared" si="1"/>
        <v>0.15217920623326028</v>
      </c>
    </row>
    <row r="58" spans="1:6" ht="15.75">
      <c r="A58" s="64">
        <v>33</v>
      </c>
      <c r="B58" s="76" t="s">
        <v>66</v>
      </c>
      <c r="C58" s="55"/>
      <c r="D58" s="51">
        <v>20000</v>
      </c>
      <c r="E58" s="52">
        <f t="shared" si="2"/>
        <v>7.4128984432913265</v>
      </c>
      <c r="F58" s="48">
        <f t="shared" si="1"/>
        <v>0.61774153694094391</v>
      </c>
    </row>
    <row r="59" spans="1:6" ht="15.75">
      <c r="A59" s="64">
        <v>34</v>
      </c>
      <c r="B59" s="76" t="s">
        <v>67</v>
      </c>
      <c r="C59" s="55"/>
      <c r="D59" s="51">
        <v>20000</v>
      </c>
      <c r="E59" s="52">
        <f>D59/2738</f>
        <v>7.3046018991964941</v>
      </c>
      <c r="F59" s="48">
        <f t="shared" si="1"/>
        <v>0.60871682493304113</v>
      </c>
    </row>
    <row r="60" spans="1:6" ht="15.75">
      <c r="A60" s="64">
        <v>35</v>
      </c>
      <c r="B60" s="76" t="s">
        <v>68</v>
      </c>
      <c r="C60" s="55"/>
      <c r="D60" s="51">
        <v>30000</v>
      </c>
      <c r="E60" s="52">
        <f t="shared" ref="E60:E61" si="4">D60/2738</f>
        <v>10.956902848794741</v>
      </c>
      <c r="F60" s="48">
        <f t="shared" si="1"/>
        <v>0.91307523739956176</v>
      </c>
    </row>
    <row r="61" spans="1:6" ht="15.75">
      <c r="A61" s="64">
        <v>36</v>
      </c>
      <c r="B61" s="79" t="s">
        <v>69</v>
      </c>
      <c r="C61" s="55"/>
      <c r="D61" s="51">
        <v>800</v>
      </c>
      <c r="E61" s="52">
        <f t="shared" si="4"/>
        <v>0.29218407596785972</v>
      </c>
      <c r="F61" s="48">
        <f t="shared" si="1"/>
        <v>2.4348672997321644E-2</v>
      </c>
    </row>
    <row r="62" spans="1:6" ht="16.5" thickBot="1">
      <c r="A62" s="65"/>
      <c r="B62" s="66" t="s">
        <v>70</v>
      </c>
      <c r="C62" s="66"/>
      <c r="D62" s="51">
        <f>SUM(D26:D61)</f>
        <v>1720046</v>
      </c>
      <c r="E62" s="52">
        <f>SUM(E26:E61)</f>
        <v>630.33084431776172</v>
      </c>
      <c r="F62" s="48">
        <f>SUM(F26:F61)</f>
        <v>52.527570359813467</v>
      </c>
    </row>
    <row r="63" spans="1:6">
      <c r="A63" s="4"/>
      <c r="B63" s="4"/>
      <c r="C63" s="4"/>
      <c r="D63" s="67">
        <v>2698</v>
      </c>
      <c r="E63" s="68"/>
    </row>
    <row r="64" spans="1:6" ht="18">
      <c r="A64" s="4"/>
      <c r="B64" s="69" t="s">
        <v>71</v>
      </c>
      <c r="C64" s="70"/>
      <c r="D64" s="71">
        <v>575</v>
      </c>
      <c r="E64" s="68"/>
    </row>
    <row r="65" spans="1:4">
      <c r="A65" s="4"/>
      <c r="B65" s="4"/>
      <c r="C65" s="4"/>
    </row>
    <row r="66" spans="1:4" ht="15.75">
      <c r="A66" s="4"/>
      <c r="B66" s="72" t="s">
        <v>72</v>
      </c>
      <c r="C66" s="72" t="s">
        <v>73</v>
      </c>
      <c r="D66" s="68"/>
    </row>
  </sheetData>
  <mergeCells count="2">
    <mergeCell ref="C1:D1"/>
    <mergeCell ref="A8:D8"/>
  </mergeCells>
  <pageMargins left="0.61" right="0.23622047244094491" top="0.15748031496062992" bottom="0.15748031496062992" header="0.31496062992125984" footer="0.31496062992125984"/>
  <pageSetup paperSize="9" scale="8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575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2016-03-20T09:11:51Z</dcterms:modified>
</cp:coreProperties>
</file>