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5"/>
  </bookViews>
  <sheets>
    <sheet name="ел.енергія" sheetId="1" r:id="rId1"/>
    <sheet name="ел.ен.для Мик." sheetId="2" r:id="rId2"/>
    <sheet name="ел.ен. заг." sheetId="3" r:id="rId3"/>
    <sheet name="ел.ен.ніч.день" sheetId="4" r:id="rId4"/>
    <sheet name="Лист1" sheetId="5" r:id="rId5"/>
    <sheet name="Новий" sheetId="6" r:id="rId6"/>
  </sheets>
  <calcPr calcId="124519" refMode="R1C1"/>
</workbook>
</file>

<file path=xl/calcChain.xml><?xml version="1.0" encoding="utf-8"?>
<calcChain xmlns="http://schemas.openxmlformats.org/spreadsheetml/2006/main">
  <c r="B42" i="6"/>
  <c r="C42"/>
  <c r="D42"/>
  <c r="E42"/>
  <c r="F40"/>
  <c r="F39"/>
  <c r="B21"/>
  <c r="F38"/>
  <c r="F37"/>
  <c r="F36"/>
  <c r="F35"/>
  <c r="F34"/>
  <c r="F33"/>
  <c r="F32"/>
  <c r="F31"/>
  <c r="F30"/>
  <c r="F42" s="1"/>
  <c r="E21"/>
  <c r="D21"/>
  <c r="C21"/>
  <c r="F20"/>
  <c r="F19"/>
  <c r="F18"/>
  <c r="F17"/>
  <c r="F16"/>
  <c r="F15"/>
  <c r="F14"/>
  <c r="F13"/>
  <c r="F12"/>
  <c r="F11"/>
  <c r="F10"/>
  <c r="F9"/>
  <c r="F38" i="5"/>
  <c r="F42" s="1"/>
  <c r="G38"/>
  <c r="B42"/>
  <c r="B44" s="1"/>
  <c r="G21" i="2"/>
  <c r="G22"/>
  <c r="G23"/>
  <c r="F21"/>
  <c r="F22"/>
  <c r="F23"/>
  <c r="G37" i="5"/>
  <c r="F37"/>
  <c r="N39"/>
  <c r="G36"/>
  <c r="F36"/>
  <c r="F35"/>
  <c r="G35"/>
  <c r="G20" i="2"/>
  <c r="F20"/>
  <c r="R38" i="1"/>
  <c r="Q38"/>
  <c r="G34" i="5"/>
  <c r="F34"/>
  <c r="H21"/>
  <c r="E24"/>
  <c r="D24"/>
  <c r="C24"/>
  <c r="B24"/>
  <c r="G30"/>
  <c r="F30"/>
  <c r="G11"/>
  <c r="G12"/>
  <c r="G13"/>
  <c r="G14"/>
  <c r="G15"/>
  <c r="G16"/>
  <c r="G17"/>
  <c r="G18"/>
  <c r="G19"/>
  <c r="G20"/>
  <c r="G21"/>
  <c r="G10"/>
  <c r="G24" s="1"/>
  <c r="F11"/>
  <c r="F12"/>
  <c r="F13"/>
  <c r="F14"/>
  <c r="F15"/>
  <c r="F16"/>
  <c r="F17"/>
  <c r="F18"/>
  <c r="F19"/>
  <c r="F20"/>
  <c r="F21"/>
  <c r="F10"/>
  <c r="E42"/>
  <c r="E44" s="1"/>
  <c r="D42"/>
  <c r="D44" s="1"/>
  <c r="C42"/>
  <c r="C44" s="1"/>
  <c r="G33"/>
  <c r="F33"/>
  <c r="G32"/>
  <c r="F32"/>
  <c r="G31"/>
  <c r="F31"/>
  <c r="G42"/>
  <c r="G44" s="1"/>
  <c r="G19" i="2"/>
  <c r="F19"/>
  <c r="J38" i="1"/>
  <c r="K38"/>
  <c r="L38"/>
  <c r="M38"/>
  <c r="N38"/>
  <c r="O38"/>
  <c r="P38"/>
  <c r="I38"/>
  <c r="G9"/>
  <c r="F9"/>
  <c r="I22" i="4"/>
  <c r="H22"/>
  <c r="F22"/>
  <c r="E22"/>
  <c r="C22"/>
  <c r="B22"/>
  <c r="F9" i="3"/>
  <c r="I9"/>
  <c r="L9"/>
  <c r="C9"/>
  <c r="G9" i="2"/>
  <c r="F9"/>
  <c r="E28"/>
  <c r="D28"/>
  <c r="C28"/>
  <c r="B28"/>
  <c r="G18"/>
  <c r="F18"/>
  <c r="G17"/>
  <c r="F17"/>
  <c r="G16"/>
  <c r="G28" s="1"/>
  <c r="F16"/>
  <c r="F28" s="1"/>
  <c r="G8" i="1"/>
  <c r="B18"/>
  <c r="F8"/>
  <c r="G5"/>
  <c r="F5"/>
  <c r="F21" i="6" l="1"/>
  <c r="B19" i="1"/>
  <c r="G7" l="1"/>
  <c r="F7"/>
  <c r="G6"/>
  <c r="G18" s="1"/>
  <c r="F6"/>
  <c r="C18"/>
  <c r="C19" s="1"/>
  <c r="D18"/>
  <c r="E18"/>
  <c r="E19" s="1"/>
  <c r="F18" l="1"/>
  <c r="F19" s="1"/>
  <c r="D19"/>
  <c r="G19"/>
</calcChain>
</file>

<file path=xl/sharedStrings.xml><?xml version="1.0" encoding="utf-8"?>
<sst xmlns="http://schemas.openxmlformats.org/spreadsheetml/2006/main" count="283" uniqueCount="79">
  <si>
    <t>Місяці</t>
  </si>
  <si>
    <t>В РЕС</t>
  </si>
  <si>
    <t>Садоводи</t>
  </si>
  <si>
    <t>кВт</t>
  </si>
  <si>
    <t>грн</t>
  </si>
  <si>
    <t>Січень 2016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</si>
  <si>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</si>
  <si>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</si>
  <si>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</si>
  <si>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</si>
  <si>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</si>
  <si>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</si>
  <si>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</si>
  <si>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</si>
  <si>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</si>
  <si>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</si>
  <si>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</si>
  <si>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Ел.енергія 2016 рік</t>
  </si>
  <si>
    <t>Різниця</t>
  </si>
  <si>
    <t>лютий 2016</t>
  </si>
  <si>
    <t>сума</t>
  </si>
  <si>
    <t>березень 2016</t>
  </si>
  <si>
    <t>банк</t>
  </si>
  <si>
    <t>січень 2016</t>
  </si>
  <si>
    <t>За 2015 рік</t>
  </si>
  <si>
    <t>Разом за 2016р.</t>
  </si>
  <si>
    <t>Всього</t>
  </si>
  <si>
    <t>квітень 2016</t>
  </si>
  <si>
    <t>Трудовик в РЕМ</t>
  </si>
  <si>
    <t>Борг садоводів</t>
  </si>
  <si>
    <t>Садівниче об"єднання "Трудовик"</t>
  </si>
  <si>
    <t xml:space="preserve">Адреса: 07412 Київська обл, Броварський р-н, с.Рожни, вул.Центральна 1-А, код 23567169, </t>
  </si>
  <si>
    <t>р/р 26003300739231, МФО 322669, АТ «Ощадбанк»,  тел..(04594) 25-101</t>
  </si>
  <si>
    <t>Ел.енергія 2015 рік</t>
  </si>
  <si>
    <t>Садоводи в касу, банк</t>
  </si>
  <si>
    <t>Сума, грн</t>
  </si>
  <si>
    <t>2013 рік</t>
  </si>
  <si>
    <t>2014 рік</t>
  </si>
  <si>
    <t>2015 рік</t>
  </si>
  <si>
    <t>2016 рік</t>
  </si>
  <si>
    <t>Адреса: 07412 Київська обл, Броварський р-н, с.Рожни, вул.Центральна 1-А, код 23567169, р/р 26003300739231, МФО 322669, АТ "ОщадБанк", тел. (04594) 25-101</t>
  </si>
  <si>
    <t>Борг, грн</t>
  </si>
  <si>
    <t>Е л е к т р о     е н е р г і я</t>
  </si>
  <si>
    <t>День,</t>
  </si>
  <si>
    <t>Ніч,</t>
  </si>
  <si>
    <t>Січень</t>
  </si>
  <si>
    <t>Лютий</t>
  </si>
  <si>
    <t>Разом:</t>
  </si>
  <si>
    <t xml:space="preserve">Адреса: 07412 Київська обл, Броварський р-н, с.Рожни, вул.Центральна 1-А, код 23567169, р/р 26003300739231, </t>
  </si>
  <si>
    <t>МФО 322669, АТ "ОщадБанк", тел. (04594) 25-101</t>
  </si>
  <si>
    <t>квт/год</t>
  </si>
  <si>
    <t>з 01.01.15 по 31.01.15</t>
  </si>
  <si>
    <t>Оплачено</t>
  </si>
  <si>
    <t>Трудовиком в РЕМ</t>
  </si>
  <si>
    <t>Садоводами в касу, банк</t>
  </si>
  <si>
    <t>Використана ел.енергія за 2016 рік</t>
  </si>
  <si>
    <t>Використана ел.енергія за 2015 рік</t>
  </si>
  <si>
    <t>Гол.бухгалтер</t>
  </si>
  <si>
    <t>Н.І.Музиченко</t>
  </si>
  <si>
    <t xml:space="preserve">Січень </t>
  </si>
  <si>
    <t>Разом за 2015р.</t>
  </si>
  <si>
    <t>травень 2016</t>
  </si>
  <si>
    <t>Використано на вуличне освітлення, ТП, ЛЕП, свердловни</t>
  </si>
  <si>
    <t>Невідомі втрати (ел.ен. необлікована лічільниками садоводів)</t>
  </si>
  <si>
    <t>Голов.бухгалтер</t>
  </si>
  <si>
    <t>Музиченко Н.І.</t>
  </si>
  <si>
    <t>РАЗОМ              (2015-2016рр)</t>
  </si>
  <si>
    <t>червень 2016</t>
  </si>
  <si>
    <t>добавити в серпні ел.ен. Сплачену садоводами за І півріччя</t>
  </si>
  <si>
    <t>добавити в серпні ел.ен. Сплачену садоводами за липень</t>
  </si>
  <si>
    <t>РАЗОМ</t>
  </si>
  <si>
    <t>добавити в вересні 134,62</t>
  </si>
  <si>
    <t>Використано на вуличне освітлення, ТП, ЛЕП, свердловни втрати на деревах в ЛЕП:  855 221 кВт</t>
  </si>
  <si>
    <t>Включено в тарифи на електроенергію</t>
  </si>
  <si>
    <t>Невідомі втрати (ел.ен. необлікована лічільниками садоводів):          903 736 кВт</t>
  </si>
  <si>
    <t>Адміністрація СО "Трудовик"</t>
  </si>
  <si>
    <t>Листопад по25.11</t>
  </si>
  <si>
    <t xml:space="preserve"> </t>
  </si>
  <si>
    <t>Показники з 26 чис- ла попереднього місяця по 25 число поточного місяця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</si>
</sst>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0" fillId="2" borderId="0" xfId="0" applyFill="1"/>
    <xf numFmtId="4" fontId="0" fillId="0" borderId="0" xfId="0" applyNumberFormat="1"/>
    <xf numFmtId="0" fontId="1" fillId="0" borderId="1" xfId="0" applyFont="1" applyBorder="1"/>
    <xf numFmtId="0" fontId="0" fillId="0" borderId="1" xfId="0" applyBorder="1"/>
    <xf numFmtId="3" fontId="6" fillId="0" borderId="1" xfId="0" applyNumberFormat="1" applyFont="1" applyBorder="1"/>
    <xf numFmtId="4" fontId="6" fillId="0" borderId="1" xfId="0" applyNumberFormat="1" applyFont="1" applyBorder="1"/>
    <xf numFmtId="0" fontId="1" fillId="3" borderId="1" xfId="0" applyFont="1" applyFill="1" applyBorder="1"/>
    <xf numFmtId="3" fontId="7" fillId="0" borderId="1" xfId="0" applyNumberFormat="1" applyFont="1" applyBorder="1"/>
    <xf numFmtId="4" fontId="7" fillId="0" borderId="1" xfId="0" applyNumberFormat="1" applyFont="1" applyBorder="1"/>
    <xf numFmtId="0" fontId="0" fillId="2" borderId="1" xfId="0" applyFill="1" applyBorder="1"/>
    <xf numFmtId="3" fontId="6" fillId="3" borderId="1" xfId="0" applyNumberFormat="1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/>
    <xf numFmtId="4" fontId="8" fillId="3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/>
    <xf numFmtId="0" fontId="1" fillId="0" borderId="2" xfId="0" applyFont="1" applyBorder="1" applyAlignme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3" xfId="0" applyNumberFormat="1" applyFont="1" applyBorder="1"/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/>
    <xf numFmtId="4" fontId="7" fillId="0" borderId="0" xfId="0" applyNumberFormat="1" applyFont="1" applyBorder="1"/>
    <xf numFmtId="0" fontId="3" fillId="0" borderId="4" xfId="0" applyFont="1" applyBorder="1" applyAlignment="1">
      <alignment horizontal="center"/>
    </xf>
    <xf numFmtId="3" fontId="7" fillId="0" borderId="4" xfId="0" applyNumberFormat="1" applyFont="1" applyBorder="1"/>
    <xf numFmtId="4" fontId="7" fillId="0" borderId="4" xfId="0" applyNumberFormat="1" applyFont="1" applyBorder="1"/>
    <xf numFmtId="0" fontId="2" fillId="0" borderId="3" xfId="0" applyFont="1" applyBorder="1" applyAlignment="1">
      <alignment horizontal="center"/>
    </xf>
    <xf numFmtId="4" fontId="8" fillId="0" borderId="3" xfId="0" applyNumberFormat="1" applyFont="1" applyBorder="1"/>
    <xf numFmtId="4" fontId="8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0" fillId="0" borderId="1" xfId="0" applyNumberFormat="1" applyBorder="1" applyAlignment="1">
      <alignment horizontal="left"/>
    </xf>
    <xf numFmtId="3" fontId="0" fillId="0" borderId="3" xfId="0" applyNumberForma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/>
    <xf numFmtId="3" fontId="6" fillId="0" borderId="0" xfId="0" applyNumberFormat="1" applyFont="1" applyBorder="1"/>
    <xf numFmtId="4" fontId="6" fillId="0" borderId="0" xfId="0" applyNumberFormat="1" applyFont="1" applyBorder="1"/>
    <xf numFmtId="2" fontId="6" fillId="0" borderId="1" xfId="0" applyNumberFormat="1" applyFont="1" applyBorder="1"/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2" fontId="10" fillId="0" borderId="1" xfId="0" applyNumberFormat="1" applyFont="1" applyBorder="1"/>
    <xf numFmtId="2" fontId="10" fillId="0" borderId="5" xfId="0" applyNumberFormat="1" applyFont="1" applyBorder="1"/>
    <xf numFmtId="3" fontId="10" fillId="0" borderId="1" xfId="0" applyNumberFormat="1" applyFont="1" applyBorder="1" applyAlignment="1">
      <alignment horizontal="center"/>
    </xf>
    <xf numFmtId="0" fontId="2" fillId="0" borderId="0" xfId="0" applyFont="1"/>
    <xf numFmtId="0" fontId="0" fillId="0" borderId="13" xfId="0" applyBorder="1"/>
    <xf numFmtId="0" fontId="1" fillId="0" borderId="1" xfId="0" applyFont="1" applyFill="1" applyBorder="1"/>
    <xf numFmtId="3" fontId="6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/>
    <xf numFmtId="3" fontId="16" fillId="0" borderId="0" xfId="0" applyNumberFormat="1" applyFont="1"/>
    <xf numFmtId="0" fontId="13" fillId="0" borderId="0" xfId="0" applyFont="1" applyAlignment="1">
      <alignment horizontal="right"/>
    </xf>
    <xf numFmtId="3" fontId="6" fillId="0" borderId="5" xfId="0" applyNumberFormat="1" applyFont="1" applyFill="1" applyBorder="1"/>
    <xf numFmtId="0" fontId="6" fillId="0" borderId="3" xfId="0" applyFont="1" applyFill="1" applyBorder="1"/>
    <xf numFmtId="0" fontId="6" fillId="0" borderId="9" xfId="0" applyFont="1" applyFill="1" applyBorder="1"/>
    <xf numFmtId="3" fontId="0" fillId="0" borderId="0" xfId="0" applyNumberFormat="1"/>
    <xf numFmtId="4" fontId="6" fillId="0" borderId="1" xfId="0" applyNumberFormat="1" applyFont="1" applyFill="1" applyBorder="1"/>
    <xf numFmtId="3" fontId="6" fillId="0" borderId="14" xfId="0" applyNumberFormat="1" applyFont="1" applyFill="1" applyBorder="1"/>
    <xf numFmtId="4" fontId="6" fillId="0" borderId="15" xfId="0" applyNumberFormat="1" applyFont="1" applyFill="1" applyBorder="1"/>
    <xf numFmtId="3" fontId="8" fillId="0" borderId="5" xfId="0" applyNumberFormat="1" applyFont="1" applyFill="1" applyBorder="1"/>
    <xf numFmtId="4" fontId="8" fillId="0" borderId="15" xfId="0" applyNumberFormat="1" applyFont="1" applyFill="1" applyBorder="1"/>
    <xf numFmtId="2" fontId="0" fillId="0" borderId="1" xfId="0" applyNumberFormat="1" applyBorder="1"/>
    <xf numFmtId="14" fontId="0" fillId="0" borderId="0" xfId="0" applyNumberFormat="1"/>
    <xf numFmtId="2" fontId="1" fillId="0" borderId="1" xfId="0" applyNumberFormat="1" applyFont="1" applyBorder="1"/>
    <xf numFmtId="0" fontId="9" fillId="2" borderId="1" xfId="0" applyFont="1" applyFill="1" applyBorder="1"/>
    <xf numFmtId="2" fontId="0" fillId="2" borderId="1" xfId="0" applyNumberFormat="1" applyFill="1" applyBorder="1"/>
    <xf numFmtId="0" fontId="17" fillId="0" borderId="1" xfId="0" applyFont="1" applyBorder="1"/>
    <xf numFmtId="2" fontId="17" fillId="0" borderId="1" xfId="0" applyNumberFormat="1" applyFont="1" applyBorder="1"/>
    <xf numFmtId="0" fontId="6" fillId="0" borderId="0" xfId="0" applyFont="1" applyAlignment="1">
      <alignment horizontal="left" wrapText="1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3" fontId="1" fillId="0" borderId="1" xfId="0" applyNumberFormat="1" applyFont="1" applyBorder="1"/>
    <xf numFmtId="4" fontId="5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2" fontId="6" fillId="0" borderId="3" xfId="0" applyNumberFormat="1" applyFont="1" applyBorder="1"/>
    <xf numFmtId="0" fontId="2" fillId="0" borderId="0" xfId="0" applyFont="1" applyBorder="1"/>
    <xf numFmtId="0" fontId="10" fillId="0" borderId="0" xfId="0" applyFont="1" applyBorder="1"/>
    <xf numFmtId="2" fontId="10" fillId="0" borderId="0" xfId="0" applyNumberFormat="1" applyFont="1" applyBorder="1"/>
    <xf numFmtId="2" fontId="6" fillId="0" borderId="0" xfId="0" applyNumberFormat="1" applyFont="1" applyBorder="1"/>
    <xf numFmtId="0" fontId="2" fillId="0" borderId="3" xfId="0" applyFont="1" applyBorder="1"/>
    <xf numFmtId="0" fontId="10" fillId="0" borderId="3" xfId="0" applyFont="1" applyBorder="1"/>
    <xf numFmtId="2" fontId="10" fillId="0" borderId="3" xfId="0" applyNumberFormat="1" applyFont="1" applyBorder="1"/>
    <xf numFmtId="2" fontId="10" fillId="0" borderId="14" xfId="0" applyNumberFormat="1" applyFont="1" applyBorder="1"/>
    <xf numFmtId="0" fontId="6" fillId="0" borderId="10" xfId="0" applyFont="1" applyFill="1" applyBorder="1"/>
    <xf numFmtId="3" fontId="6" fillId="0" borderId="11" xfId="0" applyNumberFormat="1" applyFont="1" applyFill="1" applyBorder="1"/>
    <xf numFmtId="4" fontId="6" fillId="0" borderId="11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/>
    <xf numFmtId="3" fontId="6" fillId="0" borderId="11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0" fillId="0" borderId="1" xfId="0" applyBorder="1" applyAlignme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12" fillId="0" borderId="13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8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3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" fillId="0" borderId="3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opLeftCell="F1" workbookViewId="0">
      <selection activeCell="S4" sqref="S4"/>
    </sheetView>
  </sheetViews>
  <sheetFormatPr defaultRowHeight="15"/>
  <cols>
    <col min="1" max="1" width="15.42578125" customWidth="1"/>
    <col min="2" max="2" width="12.28515625" customWidth="1"/>
    <col min="3" max="3" width="13.85546875" customWidth="1"/>
    <col min="4" max="4" width="12.28515625" customWidth="1"/>
    <col min="5" max="5" width="14.85546875" customWidth="1"/>
    <col min="6" max="6" width="12.5703125" customWidth="1"/>
    <col min="7" max="7" width="13.85546875" customWidth="1"/>
    <col min="8" max="8" width="10.7109375" bestFit="1" customWidth="1"/>
    <col min="10" max="10" width="10.7109375" customWidth="1"/>
    <col min="11" max="12" width="10.42578125" customWidth="1"/>
    <col min="14" max="14" width="10.140625" customWidth="1"/>
    <col min="16" max="16" width="10.140625" customWidth="1"/>
    <col min="18" max="18" width="9.5703125" bestFit="1" customWidth="1"/>
    <col min="19" max="19" width="10.140625" bestFit="1" customWidth="1"/>
  </cols>
  <sheetData>
    <row r="1" spans="1:20" ht="23.25">
      <c r="A1" s="125" t="s">
        <v>17</v>
      </c>
      <c r="B1" s="125"/>
      <c r="C1" s="125"/>
      <c r="D1" s="125"/>
      <c r="E1" s="125"/>
    </row>
    <row r="2" spans="1:20" ht="18.75">
      <c r="A2" s="7"/>
      <c r="B2" s="7"/>
      <c r="C2" s="7"/>
      <c r="D2" s="7"/>
      <c r="E2" s="7"/>
    </row>
    <row r="3" spans="1:20" ht="18.75">
      <c r="A3" s="2"/>
      <c r="B3" s="127" t="s">
        <v>1</v>
      </c>
      <c r="C3" s="127"/>
      <c r="D3" s="127" t="s">
        <v>2</v>
      </c>
      <c r="E3" s="127"/>
      <c r="F3" s="126" t="s">
        <v>18</v>
      </c>
      <c r="G3" s="126"/>
      <c r="I3" s="124" t="s">
        <v>23</v>
      </c>
      <c r="J3" s="124"/>
      <c r="K3" s="124" t="s">
        <v>19</v>
      </c>
      <c r="L3" s="124"/>
      <c r="M3" s="124" t="s">
        <v>21</v>
      </c>
      <c r="N3" s="124"/>
      <c r="O3" s="124" t="s">
        <v>27</v>
      </c>
      <c r="P3" s="124"/>
      <c r="Q3" s="124" t="s">
        <v>61</v>
      </c>
      <c r="R3" s="124"/>
      <c r="S3" s="124" t="s">
        <v>67</v>
      </c>
      <c r="T3" s="124"/>
    </row>
    <row r="4" spans="1:20" ht="18.75">
      <c r="A4" s="2" t="s">
        <v>0</v>
      </c>
      <c r="B4" s="2" t="s">
        <v>3</v>
      </c>
      <c r="C4" s="2" t="s">
        <v>4</v>
      </c>
      <c r="D4" s="2" t="s">
        <v>3</v>
      </c>
      <c r="E4" s="2" t="s">
        <v>4</v>
      </c>
      <c r="F4" s="1" t="s">
        <v>3</v>
      </c>
      <c r="G4" s="1" t="s">
        <v>4</v>
      </c>
      <c r="I4" s="14" t="s">
        <v>3</v>
      </c>
      <c r="J4" s="14" t="s">
        <v>20</v>
      </c>
      <c r="K4" s="14" t="s">
        <v>3</v>
      </c>
      <c r="L4" s="14" t="s">
        <v>20</v>
      </c>
      <c r="M4" s="14" t="s">
        <v>3</v>
      </c>
      <c r="N4" s="14" t="s">
        <v>20</v>
      </c>
      <c r="O4" s="14" t="s">
        <v>3</v>
      </c>
      <c r="P4" s="14" t="s">
        <v>20</v>
      </c>
      <c r="Q4" s="14" t="s">
        <v>3</v>
      </c>
      <c r="R4" s="14" t="s">
        <v>20</v>
      </c>
      <c r="S4" s="14" t="s">
        <v>3</v>
      </c>
      <c r="T4" s="14" t="s">
        <v>20</v>
      </c>
    </row>
    <row r="5" spans="1:20" ht="18.75">
      <c r="A5" s="10" t="s">
        <v>24</v>
      </c>
      <c r="B5" s="10">
        <v>4274536</v>
      </c>
      <c r="C5" s="10">
        <v>2152581.5099999998</v>
      </c>
      <c r="D5" s="10">
        <v>2515579</v>
      </c>
      <c r="E5" s="10">
        <v>2061898.16</v>
      </c>
      <c r="F5" s="18">
        <f t="shared" ref="F5:G9" si="0">D5-B5</f>
        <v>-1758957</v>
      </c>
      <c r="G5" s="19">
        <f t="shared" si="0"/>
        <v>-90683.34999999986</v>
      </c>
      <c r="I5" s="14">
        <v>9398</v>
      </c>
      <c r="J5" s="14">
        <v>10335.14</v>
      </c>
      <c r="K5" s="14"/>
      <c r="L5" s="14"/>
      <c r="M5" s="14"/>
      <c r="N5" s="14"/>
      <c r="O5" s="14">
        <v>17767</v>
      </c>
      <c r="P5" s="14">
        <v>23596.1</v>
      </c>
      <c r="Q5" s="95">
        <v>6889</v>
      </c>
      <c r="R5" s="96">
        <v>9611.2000000000007</v>
      </c>
    </row>
    <row r="6" spans="1:20" ht="18.75">
      <c r="A6" s="3" t="s">
        <v>5</v>
      </c>
      <c r="B6" s="4">
        <v>439203</v>
      </c>
      <c r="C6" s="5">
        <v>293219.64</v>
      </c>
      <c r="D6" s="4">
        <v>110170</v>
      </c>
      <c r="E6" s="5">
        <v>121805.67</v>
      </c>
      <c r="F6" s="18">
        <f t="shared" si="0"/>
        <v>-329033</v>
      </c>
      <c r="G6" s="19">
        <f t="shared" si="0"/>
        <v>-171413.97000000003</v>
      </c>
      <c r="I6" s="14">
        <v>10848</v>
      </c>
      <c r="J6" s="14">
        <v>11507.44</v>
      </c>
      <c r="K6" s="14">
        <v>13205</v>
      </c>
      <c r="L6" s="14">
        <v>16172.32</v>
      </c>
      <c r="M6" s="14">
        <v>23592</v>
      </c>
      <c r="N6" s="14">
        <v>26172.959999999999</v>
      </c>
      <c r="O6" s="14">
        <v>11706</v>
      </c>
      <c r="P6" s="14">
        <v>15564.8</v>
      </c>
      <c r="Q6" s="95">
        <v>9295</v>
      </c>
      <c r="R6" s="96">
        <v>13456.5</v>
      </c>
    </row>
    <row r="7" spans="1:20" ht="18.75">
      <c r="A7" s="3" t="s">
        <v>6</v>
      </c>
      <c r="B7" s="4">
        <v>374078</v>
      </c>
      <c r="C7" s="5">
        <v>249520.47</v>
      </c>
      <c r="D7" s="4">
        <v>187522</v>
      </c>
      <c r="E7" s="5">
        <v>217753.1</v>
      </c>
      <c r="F7" s="18">
        <f t="shared" si="0"/>
        <v>-186556</v>
      </c>
      <c r="G7" s="19">
        <f t="shared" si="0"/>
        <v>-31767.369999999995</v>
      </c>
      <c r="I7" s="14">
        <v>11668</v>
      </c>
      <c r="J7" s="14">
        <v>13258.44</v>
      </c>
      <c r="K7" s="14">
        <v>9170</v>
      </c>
      <c r="L7" s="14">
        <v>10362.700000000001</v>
      </c>
      <c r="M7" s="14">
        <v>16030</v>
      </c>
      <c r="N7" s="14">
        <v>17455.37</v>
      </c>
      <c r="O7" s="14">
        <v>4865</v>
      </c>
      <c r="P7" s="14">
        <v>6802.8</v>
      </c>
      <c r="Q7" s="95">
        <v>6616</v>
      </c>
      <c r="R7" s="96">
        <v>8742.2999999999993</v>
      </c>
    </row>
    <row r="8" spans="1:20" ht="18.75">
      <c r="A8" s="3" t="s">
        <v>7</v>
      </c>
      <c r="B8" s="4">
        <v>308535</v>
      </c>
      <c r="C8" s="5">
        <v>258500.41</v>
      </c>
      <c r="D8" s="4">
        <v>161027</v>
      </c>
      <c r="E8" s="5">
        <v>211517.7</v>
      </c>
      <c r="F8" s="18">
        <f t="shared" si="0"/>
        <v>-147508</v>
      </c>
      <c r="G8" s="8">
        <f t="shared" si="0"/>
        <v>-46982.709999999992</v>
      </c>
      <c r="I8" s="14">
        <v>15092</v>
      </c>
      <c r="J8" s="14">
        <v>15993.96</v>
      </c>
      <c r="K8" s="14">
        <v>9178</v>
      </c>
      <c r="L8" s="14">
        <v>10083.120000000001</v>
      </c>
      <c r="M8" s="14">
        <v>11325</v>
      </c>
      <c r="N8" s="14">
        <v>13108.15</v>
      </c>
      <c r="O8" s="14">
        <v>5374</v>
      </c>
      <c r="P8" s="14">
        <v>7572.7</v>
      </c>
      <c r="Q8" s="95">
        <v>5744</v>
      </c>
      <c r="R8" s="96">
        <v>7935.2</v>
      </c>
    </row>
    <row r="9" spans="1:20" ht="18.75">
      <c r="A9" s="3" t="s">
        <v>8</v>
      </c>
      <c r="B9" s="4">
        <v>292274</v>
      </c>
      <c r="C9" s="5">
        <v>246119.95</v>
      </c>
      <c r="D9" s="4">
        <v>171885</v>
      </c>
      <c r="E9" s="5">
        <v>238699.06</v>
      </c>
      <c r="F9" s="9">
        <f t="shared" si="0"/>
        <v>-120389</v>
      </c>
      <c r="G9" s="9">
        <f t="shared" si="0"/>
        <v>-7420.890000000014</v>
      </c>
      <c r="I9" s="14">
        <v>13561</v>
      </c>
      <c r="J9" s="14">
        <v>15541.83</v>
      </c>
      <c r="K9" s="14">
        <v>13397</v>
      </c>
      <c r="L9" s="14">
        <v>14875.71</v>
      </c>
      <c r="M9" s="14">
        <v>9013</v>
      </c>
      <c r="N9" s="14">
        <v>8673.14</v>
      </c>
      <c r="O9" s="14">
        <v>4843</v>
      </c>
      <c r="P9" s="14">
        <v>6589.71</v>
      </c>
      <c r="Q9" s="95">
        <v>7348</v>
      </c>
      <c r="R9" s="96">
        <v>10124.4</v>
      </c>
    </row>
    <row r="10" spans="1:20" ht="18.75">
      <c r="A10" s="3" t="s">
        <v>9</v>
      </c>
      <c r="B10" s="4"/>
      <c r="C10" s="5"/>
      <c r="D10" s="4"/>
      <c r="E10" s="5"/>
      <c r="F10" s="9"/>
      <c r="G10" s="9"/>
      <c r="I10" s="14">
        <v>11446</v>
      </c>
      <c r="J10" s="14">
        <v>13130.58</v>
      </c>
      <c r="K10" s="14">
        <v>13935</v>
      </c>
      <c r="L10" s="14">
        <v>14935.85</v>
      </c>
      <c r="M10" s="14">
        <v>22602</v>
      </c>
      <c r="N10" s="14">
        <v>23813.16</v>
      </c>
      <c r="O10" s="14">
        <v>3113</v>
      </c>
      <c r="P10" s="14">
        <v>4294.3999999999996</v>
      </c>
      <c r="Q10" s="95">
        <v>6103</v>
      </c>
      <c r="R10" s="96">
        <v>8871.82</v>
      </c>
    </row>
    <row r="11" spans="1:20" ht="18.75">
      <c r="A11" s="3" t="s">
        <v>10</v>
      </c>
      <c r="B11" s="4"/>
      <c r="C11" s="5"/>
      <c r="D11" s="4"/>
      <c r="E11" s="5"/>
      <c r="F11" s="9"/>
      <c r="G11" s="9"/>
      <c r="I11" s="14">
        <v>14883</v>
      </c>
      <c r="J11" s="14">
        <v>16936.29</v>
      </c>
      <c r="K11" s="14">
        <v>9165</v>
      </c>
      <c r="L11" s="14">
        <v>11055.55</v>
      </c>
      <c r="M11" s="14">
        <v>11203</v>
      </c>
      <c r="N11" s="14">
        <v>15452.17</v>
      </c>
      <c r="O11" s="14">
        <v>7784</v>
      </c>
      <c r="P11" s="14">
        <v>10822.7</v>
      </c>
      <c r="Q11" s="95">
        <v>1995</v>
      </c>
      <c r="R11" s="96">
        <v>3018</v>
      </c>
    </row>
    <row r="12" spans="1:20" ht="18.75">
      <c r="A12" s="3" t="s">
        <v>11</v>
      </c>
      <c r="B12" s="4"/>
      <c r="C12" s="5"/>
      <c r="D12" s="4"/>
      <c r="E12" s="5"/>
      <c r="F12" s="9"/>
      <c r="G12" s="9"/>
      <c r="I12" s="14">
        <v>6051</v>
      </c>
      <c r="J12" s="14">
        <v>6402.53</v>
      </c>
      <c r="K12" s="14">
        <v>9049</v>
      </c>
      <c r="L12" s="14">
        <v>9901.27</v>
      </c>
      <c r="M12" s="14">
        <v>9405</v>
      </c>
      <c r="N12" s="14">
        <v>11290.63</v>
      </c>
      <c r="O12" s="14">
        <v>4857</v>
      </c>
      <c r="P12" s="14">
        <v>7467.1</v>
      </c>
      <c r="Q12" s="95">
        <v>4559</v>
      </c>
      <c r="R12" s="96">
        <v>6905.7</v>
      </c>
    </row>
    <row r="13" spans="1:20" ht="18.75">
      <c r="A13" s="3" t="s">
        <v>12</v>
      </c>
      <c r="B13" s="4"/>
      <c r="C13" s="5"/>
      <c r="D13" s="4"/>
      <c r="E13" s="5"/>
      <c r="F13" s="9"/>
      <c r="G13" s="9"/>
      <c r="I13" s="14">
        <v>12723</v>
      </c>
      <c r="J13" s="14">
        <v>13701.9</v>
      </c>
      <c r="K13" s="14">
        <v>12355</v>
      </c>
      <c r="L13" s="14">
        <v>13216.85</v>
      </c>
      <c r="M13" s="14">
        <v>6796</v>
      </c>
      <c r="N13" s="14">
        <v>10102.299999999999</v>
      </c>
      <c r="O13" s="14">
        <v>3840</v>
      </c>
      <c r="P13" s="14">
        <v>5503.6</v>
      </c>
      <c r="Q13" s="95">
        <v>7362</v>
      </c>
      <c r="R13" s="96">
        <v>10719.3</v>
      </c>
    </row>
    <row r="14" spans="1:20" ht="18.75">
      <c r="A14" s="3" t="s">
        <v>13</v>
      </c>
      <c r="B14" s="4"/>
      <c r="C14" s="5"/>
      <c r="D14" s="4"/>
      <c r="E14" s="5"/>
      <c r="F14" s="9"/>
      <c r="G14" s="9"/>
      <c r="I14" s="14"/>
      <c r="J14" s="14"/>
      <c r="K14" s="14">
        <v>14735</v>
      </c>
      <c r="L14" s="14">
        <v>18533.05</v>
      </c>
      <c r="M14" s="14">
        <v>7693</v>
      </c>
      <c r="N14" s="14">
        <v>10381.4</v>
      </c>
      <c r="O14" s="14">
        <v>4767</v>
      </c>
      <c r="P14" s="14">
        <v>6939.6</v>
      </c>
      <c r="Q14" s="95">
        <v>6802</v>
      </c>
      <c r="R14" s="96">
        <v>9548.1</v>
      </c>
    </row>
    <row r="15" spans="1:20" ht="18.75">
      <c r="A15" s="3" t="s">
        <v>14</v>
      </c>
      <c r="B15" s="4"/>
      <c r="C15" s="5"/>
      <c r="D15" s="4"/>
      <c r="E15" s="5"/>
      <c r="F15" s="9"/>
      <c r="G15" s="9"/>
      <c r="I15" s="14"/>
      <c r="J15" s="14"/>
      <c r="K15" s="14">
        <v>13627</v>
      </c>
      <c r="L15" s="14">
        <v>14386.31</v>
      </c>
      <c r="M15" s="14">
        <v>6276</v>
      </c>
      <c r="N15" s="14">
        <v>9293.7999999999993</v>
      </c>
      <c r="O15" s="14">
        <v>6042</v>
      </c>
      <c r="P15" s="14">
        <v>9333.1</v>
      </c>
      <c r="Q15" s="95">
        <v>9936</v>
      </c>
      <c r="R15" s="96">
        <v>14031.3</v>
      </c>
    </row>
    <row r="16" spans="1:20" ht="18.75">
      <c r="A16" s="3" t="s">
        <v>15</v>
      </c>
      <c r="B16" s="4"/>
      <c r="C16" s="5"/>
      <c r="D16" s="4"/>
      <c r="E16" s="5"/>
      <c r="F16" s="9"/>
      <c r="G16" s="9"/>
      <c r="I16" s="14"/>
      <c r="J16" s="14"/>
      <c r="K16" s="14">
        <v>17562</v>
      </c>
      <c r="L16" s="14">
        <v>16184.51</v>
      </c>
      <c r="M16" s="14">
        <v>3549</v>
      </c>
      <c r="N16" s="14">
        <v>5623.7</v>
      </c>
      <c r="O16" s="14">
        <v>2719</v>
      </c>
      <c r="P16" s="14">
        <v>4194.7</v>
      </c>
      <c r="Q16" s="95">
        <v>3355</v>
      </c>
      <c r="R16" s="96">
        <v>4411</v>
      </c>
    </row>
    <row r="17" spans="1:19" ht="18.75">
      <c r="A17" s="3" t="s">
        <v>16</v>
      </c>
      <c r="B17" s="4"/>
      <c r="C17" s="5"/>
      <c r="D17" s="4"/>
      <c r="E17" s="5"/>
      <c r="F17" s="9"/>
      <c r="G17" s="9"/>
      <c r="I17" s="14"/>
      <c r="J17" s="14"/>
      <c r="K17" s="14">
        <v>17839</v>
      </c>
      <c r="L17" s="14">
        <v>19277.77</v>
      </c>
      <c r="M17" s="14">
        <v>6679</v>
      </c>
      <c r="N17" s="14">
        <v>9681.2000000000007</v>
      </c>
      <c r="O17" s="14">
        <v>7696</v>
      </c>
      <c r="P17" s="14">
        <v>10585.3</v>
      </c>
      <c r="Q17" s="95">
        <v>19702</v>
      </c>
      <c r="R17" s="96">
        <v>29197.1</v>
      </c>
    </row>
    <row r="18" spans="1:19" ht="15.75">
      <c r="A18" s="17" t="s">
        <v>25</v>
      </c>
      <c r="B18" s="21">
        <f>SUM(B6:B17)</f>
        <v>1414090</v>
      </c>
      <c r="C18" s="22">
        <f t="shared" ref="C18:E18" si="1">SUM(C6:C17)</f>
        <v>1047360.47</v>
      </c>
      <c r="D18" s="21">
        <f t="shared" si="1"/>
        <v>630604</v>
      </c>
      <c r="E18" s="22">
        <f t="shared" si="1"/>
        <v>789775.53</v>
      </c>
      <c r="F18" s="23">
        <f>SUM(F6:F17)</f>
        <v>-783486</v>
      </c>
      <c r="G18" s="24">
        <f>SUM(G6:G17)</f>
        <v>-257584.94000000003</v>
      </c>
      <c r="H18" s="12"/>
      <c r="I18" s="14"/>
      <c r="J18" s="14"/>
      <c r="K18" s="14">
        <v>14754</v>
      </c>
      <c r="L18" s="14">
        <v>16479.419999999998</v>
      </c>
      <c r="M18" s="14">
        <v>12929</v>
      </c>
      <c r="N18" s="14">
        <v>17856.7</v>
      </c>
      <c r="O18" s="14">
        <v>7582</v>
      </c>
      <c r="P18" s="14">
        <v>10675.1</v>
      </c>
      <c r="Q18" s="95">
        <v>7377</v>
      </c>
      <c r="R18" s="96">
        <v>11069.6</v>
      </c>
      <c r="S18" s="91"/>
    </row>
    <row r="19" spans="1:19" ht="18.75">
      <c r="A19" s="6" t="s">
        <v>26</v>
      </c>
      <c r="B19" s="15">
        <f t="shared" ref="B19:G19" si="2">B18+B5</f>
        <v>5688626</v>
      </c>
      <c r="C19" s="16">
        <f t="shared" si="2"/>
        <v>3199941.9799999995</v>
      </c>
      <c r="D19" s="15">
        <f t="shared" si="2"/>
        <v>3146183</v>
      </c>
      <c r="E19" s="16">
        <f t="shared" si="2"/>
        <v>2851673.69</v>
      </c>
      <c r="F19" s="15">
        <f t="shared" si="2"/>
        <v>-2542443</v>
      </c>
      <c r="G19" s="16">
        <f t="shared" si="2"/>
        <v>-348268.28999999992</v>
      </c>
      <c r="I19" s="14"/>
      <c r="J19" s="14"/>
      <c r="K19" s="14">
        <v>19551</v>
      </c>
      <c r="L19" s="14">
        <v>21758.33</v>
      </c>
      <c r="M19" s="14">
        <v>13935</v>
      </c>
      <c r="N19" s="14">
        <v>18883.48</v>
      </c>
      <c r="O19" s="14">
        <v>16107</v>
      </c>
      <c r="P19" s="14">
        <v>21267.599999999999</v>
      </c>
      <c r="Q19" s="95">
        <v>6080</v>
      </c>
      <c r="R19" s="96">
        <v>8583</v>
      </c>
      <c r="S19" s="91"/>
    </row>
    <row r="20" spans="1:19" ht="18.75">
      <c r="A20" s="63"/>
      <c r="B20" s="64"/>
      <c r="C20" s="65"/>
      <c r="D20" s="64"/>
      <c r="E20" s="65"/>
      <c r="F20" s="64"/>
      <c r="G20" s="65"/>
      <c r="I20" s="14"/>
      <c r="J20" s="14"/>
      <c r="K20" s="14"/>
      <c r="L20" s="14"/>
      <c r="M20" s="14"/>
      <c r="N20" s="14"/>
      <c r="O20" s="14">
        <v>5695</v>
      </c>
      <c r="P20" s="14">
        <v>7690.5</v>
      </c>
      <c r="Q20" s="95">
        <v>10728</v>
      </c>
      <c r="R20" s="96">
        <v>15033.4</v>
      </c>
    </row>
    <row r="21" spans="1:19" ht="18.75">
      <c r="A21" s="63"/>
      <c r="B21" s="64"/>
      <c r="C21" s="65"/>
      <c r="D21" s="64"/>
      <c r="E21" s="65"/>
      <c r="F21" s="64"/>
      <c r="G21" s="65"/>
      <c r="I21" s="14"/>
      <c r="J21" s="14"/>
      <c r="K21" s="14"/>
      <c r="L21" s="14"/>
      <c r="M21" s="14"/>
      <c r="N21" s="14"/>
      <c r="O21" s="14">
        <v>3614</v>
      </c>
      <c r="P21" s="14">
        <v>5663.2</v>
      </c>
      <c r="Q21" s="95">
        <v>10844</v>
      </c>
      <c r="R21" s="96">
        <v>15125.7</v>
      </c>
    </row>
    <row r="22" spans="1:19" ht="18.75">
      <c r="A22" s="63"/>
      <c r="B22" s="64"/>
      <c r="C22" s="65"/>
      <c r="D22" s="64"/>
      <c r="E22" s="65"/>
      <c r="F22" s="64"/>
      <c r="G22" s="65"/>
      <c r="I22" s="14"/>
      <c r="J22" s="14"/>
      <c r="K22" s="14"/>
      <c r="L22" s="14"/>
      <c r="M22" s="14"/>
      <c r="N22" s="14"/>
      <c r="O22" s="14">
        <v>2357</v>
      </c>
      <c r="P22" s="14">
        <v>3114.1</v>
      </c>
      <c r="Q22" s="14"/>
      <c r="R22" s="90"/>
    </row>
    <row r="23" spans="1:19" ht="18.75">
      <c r="A23" s="63"/>
      <c r="B23" s="64"/>
      <c r="C23" s="65"/>
      <c r="D23" s="64"/>
      <c r="E23" s="65"/>
      <c r="F23" s="64"/>
      <c r="G23" s="65"/>
      <c r="I23" s="14"/>
      <c r="J23" s="14"/>
      <c r="K23" s="14"/>
      <c r="L23" s="14"/>
      <c r="M23" s="14"/>
      <c r="N23" s="14"/>
      <c r="O23" s="14">
        <v>8681</v>
      </c>
      <c r="P23" s="14">
        <v>9822.24</v>
      </c>
      <c r="Q23" s="14"/>
      <c r="R23" s="90"/>
    </row>
    <row r="24" spans="1:19" ht="18.75">
      <c r="A24" s="63"/>
      <c r="B24" s="64"/>
      <c r="C24" s="65"/>
      <c r="D24" s="64"/>
      <c r="E24" s="65"/>
      <c r="F24" s="64"/>
      <c r="G24" s="65"/>
      <c r="I24" s="14"/>
      <c r="J24" s="14"/>
      <c r="K24" s="14"/>
      <c r="L24" s="14"/>
      <c r="M24" s="14"/>
      <c r="N24" s="14"/>
      <c r="O24" s="14">
        <v>1179</v>
      </c>
      <c r="P24" s="14">
        <v>1638.7</v>
      </c>
      <c r="Q24" s="14"/>
      <c r="R24" s="90"/>
    </row>
    <row r="25" spans="1:19" ht="18.75">
      <c r="A25" s="63"/>
      <c r="B25" s="64"/>
      <c r="C25" s="65"/>
      <c r="D25" s="64"/>
      <c r="E25" s="65"/>
      <c r="F25" s="64"/>
      <c r="G25" s="65"/>
      <c r="I25" s="14"/>
      <c r="J25" s="14"/>
      <c r="K25" s="14"/>
      <c r="L25" s="14"/>
      <c r="M25" s="14"/>
      <c r="N25" s="14"/>
      <c r="O25" s="14">
        <v>2136</v>
      </c>
      <c r="P25" s="14">
        <v>2993</v>
      </c>
      <c r="Q25" s="14"/>
      <c r="R25" s="90"/>
    </row>
    <row r="26" spans="1:19" ht="18.75">
      <c r="A26" s="63"/>
      <c r="B26" s="64"/>
      <c r="C26" s="65"/>
      <c r="D26" s="64"/>
      <c r="E26" s="65"/>
      <c r="F26" s="64"/>
      <c r="G26" s="65"/>
      <c r="I26" s="14"/>
      <c r="J26" s="14"/>
      <c r="K26" s="14"/>
      <c r="L26" s="14"/>
      <c r="M26" s="14"/>
      <c r="N26" s="14"/>
      <c r="O26" s="14">
        <v>2930</v>
      </c>
      <c r="P26" s="14">
        <v>4636.5</v>
      </c>
      <c r="Q26" s="14"/>
      <c r="R26" s="90"/>
    </row>
    <row r="27" spans="1:19" ht="18.75">
      <c r="A27" s="63"/>
      <c r="B27" s="64"/>
      <c r="C27" s="65"/>
      <c r="D27" s="64"/>
      <c r="E27" s="65"/>
      <c r="F27" s="64"/>
      <c r="G27" s="65"/>
      <c r="I27" s="14"/>
      <c r="J27" s="14"/>
      <c r="K27" s="14"/>
      <c r="L27" s="14"/>
      <c r="M27" s="14"/>
      <c r="N27" s="14"/>
      <c r="O27" s="14">
        <v>5065</v>
      </c>
      <c r="P27" s="14">
        <v>7687.5</v>
      </c>
      <c r="Q27" s="14"/>
      <c r="R27" s="90"/>
    </row>
    <row r="28" spans="1:19" ht="18.75">
      <c r="A28" s="63"/>
      <c r="B28" s="64"/>
      <c r="C28" s="65"/>
      <c r="D28" s="64"/>
      <c r="E28" s="65"/>
      <c r="F28" s="64"/>
      <c r="G28" s="65"/>
      <c r="I28" s="14"/>
      <c r="J28" s="14"/>
      <c r="K28" s="14"/>
      <c r="L28" s="14"/>
      <c r="M28" s="14"/>
      <c r="N28" s="14"/>
      <c r="O28" s="14">
        <v>799</v>
      </c>
      <c r="P28" s="14">
        <v>1188.2</v>
      </c>
      <c r="Q28" s="14"/>
      <c r="R28" s="90"/>
    </row>
    <row r="29" spans="1:19" ht="18.75">
      <c r="A29" s="63"/>
      <c r="B29" s="64"/>
      <c r="C29" s="65"/>
      <c r="D29" s="64"/>
      <c r="E29" s="65"/>
      <c r="F29" s="64"/>
      <c r="G29" s="65"/>
      <c r="I29" s="14"/>
      <c r="J29" s="14"/>
      <c r="K29" s="14"/>
      <c r="L29" s="14"/>
      <c r="M29" s="14"/>
      <c r="N29" s="14"/>
      <c r="O29" s="14">
        <v>2393</v>
      </c>
      <c r="P29" s="14">
        <v>3209.9</v>
      </c>
      <c r="Q29" s="14"/>
      <c r="R29" s="90"/>
    </row>
    <row r="30" spans="1:19" ht="18.75">
      <c r="A30" s="63"/>
      <c r="B30" s="64"/>
      <c r="C30" s="65"/>
      <c r="D30" s="64"/>
      <c r="E30" s="65"/>
      <c r="F30" s="64"/>
      <c r="G30" s="65"/>
      <c r="I30" s="14"/>
      <c r="J30" s="14"/>
      <c r="K30" s="14"/>
      <c r="L30" s="14"/>
      <c r="M30" s="14"/>
      <c r="N30" s="14"/>
      <c r="O30" s="14">
        <v>2754</v>
      </c>
      <c r="P30" s="14">
        <v>3680.2</v>
      </c>
      <c r="Q30" s="14"/>
      <c r="R30" s="90"/>
    </row>
    <row r="31" spans="1:19" ht="18.75">
      <c r="A31" s="63"/>
      <c r="B31" s="64"/>
      <c r="C31" s="65"/>
      <c r="D31" s="64"/>
      <c r="E31" s="65"/>
      <c r="F31" s="64"/>
      <c r="G31" s="65"/>
      <c r="I31" s="14"/>
      <c r="J31" s="14"/>
      <c r="K31" s="14"/>
      <c r="L31" s="14"/>
      <c r="M31" s="14"/>
      <c r="N31" s="14"/>
      <c r="O31" s="14">
        <v>4840</v>
      </c>
      <c r="P31" s="14">
        <v>7353</v>
      </c>
      <c r="Q31" s="14"/>
      <c r="R31" s="90"/>
    </row>
    <row r="32" spans="1:19" ht="18.75">
      <c r="A32" s="63"/>
      <c r="B32" s="64"/>
      <c r="C32" s="65"/>
      <c r="D32" s="64"/>
      <c r="E32" s="65"/>
      <c r="F32" s="64"/>
      <c r="G32" s="65"/>
      <c r="I32" s="14"/>
      <c r="J32" s="14"/>
      <c r="K32" s="14"/>
      <c r="L32" s="14"/>
      <c r="M32" s="14"/>
      <c r="N32" s="14"/>
      <c r="O32" s="14">
        <v>1040</v>
      </c>
      <c r="P32" s="14">
        <v>1647</v>
      </c>
      <c r="Q32" s="14"/>
      <c r="R32" s="90"/>
    </row>
    <row r="33" spans="1:19" ht="18.75">
      <c r="A33" s="63"/>
      <c r="B33" s="64"/>
      <c r="C33" s="65"/>
      <c r="D33" s="64"/>
      <c r="E33" s="65"/>
      <c r="F33" s="64"/>
      <c r="G33" s="65"/>
      <c r="I33" s="14"/>
      <c r="J33" s="14"/>
      <c r="K33" s="14"/>
      <c r="L33" s="14"/>
      <c r="M33" s="14"/>
      <c r="N33" s="14"/>
      <c r="O33" s="14">
        <v>4817</v>
      </c>
      <c r="P33" s="14">
        <v>6674.11</v>
      </c>
      <c r="Q33" s="14"/>
      <c r="R33" s="90"/>
    </row>
    <row r="34" spans="1:19" ht="18.75">
      <c r="A34" s="63"/>
      <c r="B34" s="64"/>
      <c r="C34" s="65"/>
      <c r="D34" s="64"/>
      <c r="E34" s="65"/>
      <c r="F34" s="64"/>
      <c r="G34" s="65"/>
      <c r="I34" s="14"/>
      <c r="J34" s="14"/>
      <c r="K34" s="14"/>
      <c r="L34" s="14"/>
      <c r="M34" s="14"/>
      <c r="N34" s="14"/>
      <c r="O34" s="14">
        <v>2258</v>
      </c>
      <c r="P34" s="14">
        <v>3368.9</v>
      </c>
      <c r="Q34" s="14"/>
      <c r="R34" s="90"/>
    </row>
    <row r="35" spans="1:19" ht="18.75">
      <c r="A35" s="63"/>
      <c r="B35" s="64"/>
      <c r="C35" s="65"/>
      <c r="D35" s="64"/>
      <c r="E35" s="65"/>
      <c r="F35" s="64"/>
      <c r="G35" s="65"/>
      <c r="I35" s="14"/>
      <c r="J35" s="14"/>
      <c r="K35" s="14"/>
      <c r="L35" s="14"/>
      <c r="M35" s="14"/>
      <c r="N35" s="14"/>
      <c r="O35" s="14">
        <v>7582</v>
      </c>
      <c r="P35" s="14">
        <v>10400.1</v>
      </c>
      <c r="Q35" s="14"/>
      <c r="R35" s="90"/>
    </row>
    <row r="36" spans="1:19" ht="18.75">
      <c r="A36" s="63"/>
      <c r="B36" s="64"/>
      <c r="C36" s="65"/>
      <c r="D36" s="64"/>
      <c r="E36" s="65"/>
      <c r="F36" s="64"/>
      <c r="G36" s="65"/>
      <c r="I36" s="14"/>
      <c r="J36" s="14"/>
      <c r="K36" s="14"/>
      <c r="L36" s="14"/>
      <c r="M36" s="14"/>
      <c r="N36" s="14"/>
      <c r="O36" s="14">
        <v>1760</v>
      </c>
      <c r="P36" s="14">
        <v>2388</v>
      </c>
      <c r="Q36" s="14"/>
      <c r="R36" s="90"/>
    </row>
    <row r="37" spans="1:19">
      <c r="H37" s="11" t="s">
        <v>22</v>
      </c>
      <c r="I37" s="20">
        <v>4500</v>
      </c>
      <c r="J37" s="20">
        <v>4997.5600000000004</v>
      </c>
      <c r="K37" s="20"/>
      <c r="L37" s="20">
        <v>10530.34</v>
      </c>
      <c r="M37" s="20"/>
      <c r="N37" s="20">
        <v>13729.54</v>
      </c>
      <c r="O37" s="20">
        <v>2923</v>
      </c>
      <c r="P37" s="20">
        <v>4334.6000000000004</v>
      </c>
      <c r="Q37" s="93">
        <v>1341</v>
      </c>
      <c r="R37" s="94">
        <v>2007</v>
      </c>
      <c r="S37" s="91"/>
    </row>
    <row r="38" spans="1:19">
      <c r="I38" s="13">
        <f>SUM(I5:I37)</f>
        <v>110170</v>
      </c>
      <c r="J38" s="13">
        <f t="shared" ref="J38:P38" si="3">SUM(J5:J37)</f>
        <v>121805.66999999998</v>
      </c>
      <c r="K38" s="13">
        <f t="shared" si="3"/>
        <v>187522</v>
      </c>
      <c r="L38" s="13">
        <f t="shared" si="3"/>
        <v>217753.1</v>
      </c>
      <c r="M38" s="13">
        <f t="shared" si="3"/>
        <v>161027</v>
      </c>
      <c r="N38" s="13">
        <f t="shared" si="3"/>
        <v>211517.70000000004</v>
      </c>
      <c r="O38" s="13">
        <f t="shared" si="3"/>
        <v>171885</v>
      </c>
      <c r="P38" s="13">
        <f t="shared" si="3"/>
        <v>238699.06000000006</v>
      </c>
      <c r="Q38" s="13">
        <f>SUM(Q5:Q37)</f>
        <v>132076</v>
      </c>
      <c r="R38" s="92">
        <f>SUM(R5:R37)</f>
        <v>188390.62000000002</v>
      </c>
    </row>
  </sheetData>
  <mergeCells count="10">
    <mergeCell ref="S3:T3"/>
    <mergeCell ref="Q3:R3"/>
    <mergeCell ref="A1:E1"/>
    <mergeCell ref="F3:G3"/>
    <mergeCell ref="K3:L3"/>
    <mergeCell ref="O3:P3"/>
    <mergeCell ref="M3:N3"/>
    <mergeCell ref="I3:J3"/>
    <mergeCell ref="B3:C3"/>
    <mergeCell ref="D3:E3"/>
  </mergeCells>
  <pageMargins left="0.24" right="0.24" top="0.17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opLeftCell="A4" workbookViewId="0">
      <selection activeCell="E33" sqref="E33"/>
    </sheetView>
  </sheetViews>
  <sheetFormatPr defaultRowHeight="15"/>
  <cols>
    <col min="1" max="1" width="14.5703125" customWidth="1"/>
    <col min="2" max="2" width="13.5703125" customWidth="1"/>
    <col min="3" max="3" width="15.5703125" customWidth="1"/>
    <col min="4" max="4" width="12.5703125" customWidth="1"/>
    <col min="5" max="5" width="14.7109375" customWidth="1"/>
    <col min="6" max="6" width="11.7109375" customWidth="1"/>
    <col min="7" max="7" width="12.5703125" customWidth="1"/>
  </cols>
  <sheetData>
    <row r="1" spans="1:7" ht="24" thickBot="1">
      <c r="A1" s="128" t="s">
        <v>30</v>
      </c>
      <c r="B1" s="128"/>
      <c r="C1" s="128"/>
      <c r="D1" s="128"/>
      <c r="E1" s="28"/>
      <c r="F1" s="28"/>
    </row>
    <row r="2" spans="1:7">
      <c r="A2" s="29" t="s">
        <v>31</v>
      </c>
      <c r="B2" s="29"/>
      <c r="C2" s="29"/>
      <c r="D2" s="29"/>
      <c r="E2" s="29"/>
      <c r="F2" s="29"/>
    </row>
    <row r="3" spans="1:7" ht="15.75" thickBot="1">
      <c r="A3" s="30" t="s">
        <v>32</v>
      </c>
      <c r="B3" s="30"/>
      <c r="C3" s="30"/>
      <c r="D3" s="30"/>
      <c r="E3" s="30"/>
      <c r="F3" s="30"/>
    </row>
    <row r="5" spans="1:7" ht="23.25">
      <c r="A5" s="125" t="s">
        <v>33</v>
      </c>
      <c r="B5" s="125"/>
      <c r="C5" s="125"/>
      <c r="D5" s="125"/>
      <c r="E5" s="125"/>
    </row>
    <row r="6" spans="1:7" ht="23.25">
      <c r="A6" s="26"/>
      <c r="B6" s="26"/>
      <c r="C6" s="26"/>
      <c r="D6" s="26"/>
      <c r="E6" s="26"/>
    </row>
    <row r="7" spans="1:7" ht="18.75">
      <c r="A7" s="25"/>
      <c r="B7" s="127" t="s">
        <v>28</v>
      </c>
      <c r="C7" s="127"/>
      <c r="D7" s="127" t="s">
        <v>34</v>
      </c>
      <c r="E7" s="127"/>
      <c r="F7" s="129" t="s">
        <v>29</v>
      </c>
      <c r="G7" s="129"/>
    </row>
    <row r="8" spans="1:7" ht="18.75">
      <c r="A8" s="25"/>
      <c r="B8" s="25" t="s">
        <v>3</v>
      </c>
      <c r="C8" s="25" t="s">
        <v>4</v>
      </c>
      <c r="D8" s="25" t="s">
        <v>3</v>
      </c>
      <c r="E8" s="25" t="s">
        <v>4</v>
      </c>
      <c r="F8" s="27" t="s">
        <v>3</v>
      </c>
      <c r="G8" s="27" t="s">
        <v>4</v>
      </c>
    </row>
    <row r="9" spans="1:7" ht="18.75">
      <c r="A9" s="33" t="s">
        <v>24</v>
      </c>
      <c r="B9" s="41">
        <v>4274536</v>
      </c>
      <c r="C9" s="41">
        <v>2152581.5099999998</v>
      </c>
      <c r="D9" s="41">
        <v>2515579</v>
      </c>
      <c r="E9" s="41">
        <v>2061898.16</v>
      </c>
      <c r="F9" s="34">
        <f t="shared" ref="F9" si="0">D9-B9</f>
        <v>-1758957</v>
      </c>
      <c r="G9" s="42">
        <f t="shared" ref="G9" si="1">E9-C9</f>
        <v>-90683.34999999986</v>
      </c>
    </row>
    <row r="10" spans="1:7" ht="18.75">
      <c r="A10" s="38"/>
      <c r="B10" s="38"/>
      <c r="C10" s="38"/>
      <c r="D10" s="38"/>
      <c r="E10" s="38"/>
      <c r="F10" s="39"/>
      <c r="G10" s="40"/>
    </row>
    <row r="11" spans="1:7" ht="18.75">
      <c r="A11" s="35"/>
      <c r="B11" s="35"/>
      <c r="C11" s="35"/>
      <c r="D11" s="35"/>
      <c r="E11" s="35"/>
      <c r="F11" s="36"/>
      <c r="G11" s="37"/>
    </row>
    <row r="12" spans="1:7" ht="23.25">
      <c r="A12" s="125" t="s">
        <v>17</v>
      </c>
      <c r="B12" s="125"/>
      <c r="C12" s="125"/>
      <c r="D12" s="125"/>
      <c r="E12" s="125"/>
      <c r="F12" s="36"/>
      <c r="G12" s="37"/>
    </row>
    <row r="13" spans="1:7" ht="18.75">
      <c r="A13" s="35"/>
      <c r="B13" s="35"/>
      <c r="C13" s="35"/>
      <c r="D13" s="35"/>
      <c r="E13" s="35"/>
      <c r="F13" s="36"/>
      <c r="G13" s="37"/>
    </row>
    <row r="14" spans="1:7" ht="18.75">
      <c r="A14" s="25"/>
      <c r="B14" s="127" t="s">
        <v>28</v>
      </c>
      <c r="C14" s="127"/>
      <c r="D14" s="127" t="s">
        <v>34</v>
      </c>
      <c r="E14" s="127"/>
      <c r="F14" s="129" t="s">
        <v>29</v>
      </c>
      <c r="G14" s="129"/>
    </row>
    <row r="15" spans="1:7" ht="18.75">
      <c r="A15" s="25" t="s">
        <v>0</v>
      </c>
      <c r="B15" s="25" t="s">
        <v>3</v>
      </c>
      <c r="C15" s="32" t="s">
        <v>35</v>
      </c>
      <c r="D15" s="25" t="s">
        <v>3</v>
      </c>
      <c r="E15" s="32" t="s">
        <v>35</v>
      </c>
      <c r="F15" s="27" t="s">
        <v>3</v>
      </c>
      <c r="G15" s="31" t="s">
        <v>35</v>
      </c>
    </row>
    <row r="16" spans="1:7" ht="18.75">
      <c r="A16" s="3" t="s">
        <v>5</v>
      </c>
      <c r="B16" s="4">
        <v>439203</v>
      </c>
      <c r="C16" s="5">
        <v>293219.64</v>
      </c>
      <c r="D16" s="4">
        <v>110170</v>
      </c>
      <c r="E16" s="5">
        <v>121805.67</v>
      </c>
      <c r="F16" s="18">
        <f t="shared" ref="F16:G23" si="2">D16-B16</f>
        <v>-329033</v>
      </c>
      <c r="G16" s="43">
        <f t="shared" si="2"/>
        <v>-171413.97000000003</v>
      </c>
    </row>
    <row r="17" spans="1:7" ht="18.75">
      <c r="A17" s="3" t="s">
        <v>6</v>
      </c>
      <c r="B17" s="4">
        <v>374078</v>
      </c>
      <c r="C17" s="5">
        <v>249520.47</v>
      </c>
      <c r="D17" s="4">
        <v>187522</v>
      </c>
      <c r="E17" s="5">
        <v>217753.1</v>
      </c>
      <c r="F17" s="18">
        <f t="shared" si="2"/>
        <v>-186556</v>
      </c>
      <c r="G17" s="43">
        <f t="shared" si="2"/>
        <v>-31767.369999999995</v>
      </c>
    </row>
    <row r="18" spans="1:7" ht="18.75">
      <c r="A18" s="3" t="s">
        <v>7</v>
      </c>
      <c r="B18" s="4">
        <v>308535</v>
      </c>
      <c r="C18" s="5">
        <v>258500.41</v>
      </c>
      <c r="D18" s="4">
        <v>161027</v>
      </c>
      <c r="E18" s="5">
        <v>211517.7</v>
      </c>
      <c r="F18" s="18">
        <f t="shared" si="2"/>
        <v>-147508</v>
      </c>
      <c r="G18" s="43">
        <f t="shared" si="2"/>
        <v>-46982.709999999992</v>
      </c>
    </row>
    <row r="19" spans="1:7" ht="18.75">
      <c r="A19" s="3" t="s">
        <v>8</v>
      </c>
      <c r="B19" s="4">
        <v>292274</v>
      </c>
      <c r="C19" s="5">
        <v>246119.95</v>
      </c>
      <c r="D19" s="4">
        <v>171885</v>
      </c>
      <c r="E19" s="5">
        <v>238699.06</v>
      </c>
      <c r="F19" s="18">
        <f t="shared" si="2"/>
        <v>-120389</v>
      </c>
      <c r="G19" s="43">
        <f t="shared" si="2"/>
        <v>-7420.890000000014</v>
      </c>
    </row>
    <row r="20" spans="1:7" ht="18.75">
      <c r="A20" s="3" t="s">
        <v>9</v>
      </c>
      <c r="B20" s="4">
        <v>302711</v>
      </c>
      <c r="C20" s="5">
        <v>260741.27</v>
      </c>
      <c r="D20" s="4">
        <v>132076</v>
      </c>
      <c r="E20" s="5">
        <v>188390.62</v>
      </c>
      <c r="F20" s="8">
        <f t="shared" si="2"/>
        <v>-170635</v>
      </c>
      <c r="G20" s="8">
        <f t="shared" si="2"/>
        <v>-72350.649999999994</v>
      </c>
    </row>
    <row r="21" spans="1:7" ht="18.75">
      <c r="A21" s="3" t="s">
        <v>10</v>
      </c>
      <c r="B21" s="71">
        <v>320152</v>
      </c>
      <c r="C21" s="49">
        <v>280595.25</v>
      </c>
      <c r="D21" s="71">
        <v>157597</v>
      </c>
      <c r="E21" s="49">
        <v>223049</v>
      </c>
      <c r="F21" s="8">
        <f t="shared" si="2"/>
        <v>-162555</v>
      </c>
      <c r="G21" s="8">
        <f t="shared" si="2"/>
        <v>-57546.25</v>
      </c>
    </row>
    <row r="22" spans="1:7" ht="18.75">
      <c r="A22" s="3" t="s">
        <v>11</v>
      </c>
      <c r="B22" s="71">
        <v>426632</v>
      </c>
      <c r="C22" s="49">
        <v>374770.46</v>
      </c>
      <c r="D22" s="71">
        <v>277009</v>
      </c>
      <c r="E22" s="49">
        <v>378997.42</v>
      </c>
      <c r="F22" s="8">
        <f t="shared" si="2"/>
        <v>-149623</v>
      </c>
      <c r="G22" s="8">
        <f t="shared" si="2"/>
        <v>4226.9599999999627</v>
      </c>
    </row>
    <row r="23" spans="1:7" ht="18.75">
      <c r="A23" s="3" t="s">
        <v>12</v>
      </c>
      <c r="B23" s="71">
        <v>429905</v>
      </c>
      <c r="C23" s="49">
        <v>379314.06</v>
      </c>
      <c r="D23" s="71">
        <v>383656</v>
      </c>
      <c r="E23" s="49">
        <v>550660</v>
      </c>
      <c r="F23" s="8">
        <f t="shared" si="2"/>
        <v>-46249</v>
      </c>
      <c r="G23" s="8">
        <f t="shared" si="2"/>
        <v>171345.94</v>
      </c>
    </row>
    <row r="24" spans="1:7" ht="18.75">
      <c r="A24" s="3" t="s">
        <v>13</v>
      </c>
      <c r="B24" s="4"/>
      <c r="C24" s="5"/>
      <c r="D24" s="4"/>
      <c r="E24" s="5"/>
      <c r="F24" s="9"/>
      <c r="G24" s="9"/>
    </row>
    <row r="25" spans="1:7" ht="18.75">
      <c r="A25" s="3" t="s">
        <v>14</v>
      </c>
      <c r="B25" s="4"/>
      <c r="C25" s="5"/>
      <c r="D25" s="4"/>
      <c r="E25" s="5"/>
      <c r="F25" s="9"/>
      <c r="G25" s="9"/>
    </row>
    <row r="26" spans="1:7" ht="18.75">
      <c r="A26" s="3" t="s">
        <v>15</v>
      </c>
      <c r="B26" s="4"/>
      <c r="C26" s="5"/>
      <c r="D26" s="4"/>
      <c r="E26" s="5"/>
      <c r="F26" s="9"/>
      <c r="G26" s="9"/>
    </row>
    <row r="27" spans="1:7" ht="18.75">
      <c r="A27" s="3" t="s">
        <v>16</v>
      </c>
      <c r="B27" s="4"/>
      <c r="C27" s="5"/>
      <c r="D27" s="4"/>
      <c r="E27" s="5"/>
      <c r="F27" s="9"/>
      <c r="G27" s="9"/>
    </row>
    <row r="28" spans="1:7" ht="15.75">
      <c r="A28" s="17" t="s">
        <v>25</v>
      </c>
      <c r="B28" s="21">
        <f>SUM(B16:B27)</f>
        <v>2893490</v>
      </c>
      <c r="C28" s="22">
        <f t="shared" ref="C28:E28" si="3">SUM(C16:C27)</f>
        <v>2342781.5099999998</v>
      </c>
      <c r="D28" s="21">
        <f t="shared" si="3"/>
        <v>1580942</v>
      </c>
      <c r="E28" s="22">
        <f t="shared" si="3"/>
        <v>2130872.5699999998</v>
      </c>
      <c r="F28" s="23">
        <f>SUM(F16:F27)</f>
        <v>-1312548</v>
      </c>
      <c r="G28" s="24">
        <f>SUM(G16:G27)</f>
        <v>-211908.94000000006</v>
      </c>
    </row>
    <row r="31" spans="1:7">
      <c r="A31" t="s">
        <v>64</v>
      </c>
      <c r="B31" s="73"/>
      <c r="C31" s="73"/>
      <c r="D31" t="s">
        <v>65</v>
      </c>
    </row>
  </sheetData>
  <mergeCells count="9">
    <mergeCell ref="A1:D1"/>
    <mergeCell ref="A5:E5"/>
    <mergeCell ref="B14:C14"/>
    <mergeCell ref="D14:E14"/>
    <mergeCell ref="F14:G14"/>
    <mergeCell ref="B7:C7"/>
    <mergeCell ref="D7:E7"/>
    <mergeCell ref="F7:G7"/>
    <mergeCell ref="A12:E12"/>
  </mergeCells>
  <pageMargins left="0.47" right="0.24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E28" sqref="E28"/>
    </sheetView>
  </sheetViews>
  <sheetFormatPr defaultRowHeight="15"/>
  <cols>
    <col min="1" max="1" width="14" customWidth="1"/>
    <col min="2" max="2" width="17" customWidth="1"/>
    <col min="3" max="3" width="11.140625" customWidth="1"/>
    <col min="4" max="4" width="14.28515625" customWidth="1"/>
    <col min="5" max="5" width="15.28515625" customWidth="1"/>
    <col min="7" max="7" width="14.42578125" customWidth="1"/>
    <col min="8" max="8" width="14.28515625" customWidth="1"/>
    <col min="9" max="9" width="8.85546875" customWidth="1"/>
    <col min="10" max="10" width="14" customWidth="1"/>
    <col min="11" max="11" width="14.140625" customWidth="1"/>
    <col min="12" max="12" width="10.42578125" customWidth="1"/>
  </cols>
  <sheetData>
    <row r="1" spans="1:12" ht="23.25">
      <c r="A1" s="133" t="s">
        <v>30</v>
      </c>
      <c r="B1" s="133"/>
      <c r="C1" s="133"/>
      <c r="D1" s="133"/>
      <c r="E1" s="134"/>
      <c r="F1" s="134"/>
      <c r="G1" s="134"/>
      <c r="H1" s="134"/>
      <c r="I1" s="134"/>
      <c r="J1" s="134"/>
      <c r="K1" s="134"/>
      <c r="L1" s="134"/>
    </row>
    <row r="2" spans="1:12">
      <c r="A2" s="135" t="s">
        <v>40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2">
      <c r="A3" s="29"/>
      <c r="B3" s="29"/>
      <c r="C3" s="29"/>
      <c r="D3" s="29"/>
    </row>
    <row r="5" spans="1:12" ht="18.75">
      <c r="B5" s="137" t="s">
        <v>42</v>
      </c>
      <c r="C5" s="137"/>
      <c r="D5" s="137"/>
      <c r="E5" s="137"/>
      <c r="F5" s="137"/>
      <c r="G5" s="137"/>
      <c r="H5" s="137"/>
      <c r="I5" s="137"/>
      <c r="J5" s="137"/>
    </row>
    <row r="7" spans="1:12" ht="15.75">
      <c r="A7" s="130" t="s">
        <v>36</v>
      </c>
      <c r="B7" s="131"/>
      <c r="C7" s="132"/>
      <c r="D7" s="129" t="s">
        <v>37</v>
      </c>
      <c r="E7" s="129"/>
      <c r="F7" s="129"/>
      <c r="G7" s="129" t="s">
        <v>38</v>
      </c>
      <c r="H7" s="129"/>
      <c r="I7" s="129"/>
      <c r="J7" s="129" t="s">
        <v>39</v>
      </c>
      <c r="K7" s="129"/>
      <c r="L7" s="129"/>
    </row>
    <row r="8" spans="1:12" ht="26.25">
      <c r="A8" s="45" t="s">
        <v>28</v>
      </c>
      <c r="B8" s="44" t="s">
        <v>34</v>
      </c>
      <c r="C8" s="45" t="s">
        <v>41</v>
      </c>
      <c r="D8" s="45" t="s">
        <v>28</v>
      </c>
      <c r="E8" s="44" t="s">
        <v>34</v>
      </c>
      <c r="F8" s="45" t="s">
        <v>41</v>
      </c>
      <c r="G8" s="45" t="s">
        <v>28</v>
      </c>
      <c r="H8" s="44" t="s">
        <v>34</v>
      </c>
      <c r="I8" s="45" t="s">
        <v>41</v>
      </c>
      <c r="J8" s="45" t="s">
        <v>28</v>
      </c>
      <c r="K8" s="44" t="s">
        <v>34</v>
      </c>
      <c r="L8" s="45" t="s">
        <v>41</v>
      </c>
    </row>
    <row r="9" spans="1:12" ht="15.75">
      <c r="A9" s="49"/>
      <c r="B9" s="49"/>
      <c r="C9" s="15">
        <f>B9-A9</f>
        <v>0</v>
      </c>
      <c r="D9" s="49"/>
      <c r="E9" s="49"/>
      <c r="F9" s="46">
        <f t="shared" ref="F9" si="0">E9-D9</f>
        <v>0</v>
      </c>
      <c r="G9" s="48">
        <v>2152581.5099999998</v>
      </c>
      <c r="H9" s="48">
        <v>2061898.16</v>
      </c>
      <c r="I9" s="15">
        <f t="shared" ref="I9" si="1">H9-G9</f>
        <v>-90683.34999999986</v>
      </c>
      <c r="J9" s="49">
        <v>801240.52</v>
      </c>
      <c r="K9" s="49">
        <v>551076.47</v>
      </c>
      <c r="L9" s="15">
        <f t="shared" ref="L9" si="2">K9-J9</f>
        <v>-250164.05000000005</v>
      </c>
    </row>
    <row r="19" spans="2:2" ht="15.75">
      <c r="B19" s="47"/>
    </row>
  </sheetData>
  <mergeCells count="7">
    <mergeCell ref="A7:C7"/>
    <mergeCell ref="D7:F7"/>
    <mergeCell ref="G7:I7"/>
    <mergeCell ref="J7:L7"/>
    <mergeCell ref="A1:L1"/>
    <mergeCell ref="A2:L2"/>
    <mergeCell ref="B5:J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7" sqref="A7:A9"/>
    </sheetView>
  </sheetViews>
  <sheetFormatPr defaultRowHeight="15"/>
  <cols>
    <col min="1" max="1" width="12.85546875" customWidth="1"/>
    <col min="2" max="2" width="11.85546875" customWidth="1"/>
    <col min="3" max="3" width="11.42578125" customWidth="1"/>
    <col min="4" max="4" width="13.42578125" customWidth="1"/>
    <col min="5" max="5" width="11.28515625" customWidth="1"/>
    <col min="6" max="6" width="12.140625" customWidth="1"/>
    <col min="7" max="7" width="11.85546875" customWidth="1"/>
    <col min="8" max="8" width="12.42578125" customWidth="1"/>
    <col min="9" max="9" width="11.7109375" customWidth="1"/>
  </cols>
  <sheetData>
    <row r="1" spans="1:12" ht="23.25">
      <c r="A1" s="133" t="s">
        <v>30</v>
      </c>
      <c r="B1" s="133"/>
      <c r="C1" s="133"/>
      <c r="D1" s="133"/>
      <c r="E1" s="134"/>
      <c r="F1" s="134"/>
      <c r="G1" s="134"/>
      <c r="H1" s="134"/>
      <c r="I1" s="134"/>
      <c r="J1" s="134"/>
      <c r="K1" s="134"/>
      <c r="L1" s="134"/>
    </row>
    <row r="2" spans="1:12">
      <c r="A2" s="135" t="s">
        <v>48</v>
      </c>
      <c r="B2" s="136"/>
      <c r="C2" s="136"/>
      <c r="D2" s="136"/>
      <c r="E2" s="136"/>
      <c r="F2" s="136"/>
      <c r="G2" s="136"/>
      <c r="H2" s="136"/>
      <c r="I2" s="136"/>
      <c r="J2" s="50"/>
      <c r="K2" s="50"/>
      <c r="L2" s="50"/>
    </row>
    <row r="3" spans="1:12">
      <c r="A3" s="29"/>
      <c r="B3" s="29"/>
      <c r="C3" s="29"/>
      <c r="D3" s="29" t="s">
        <v>49</v>
      </c>
    </row>
    <row r="5" spans="1:12" ht="18.75">
      <c r="B5" s="137" t="s">
        <v>42</v>
      </c>
      <c r="C5" s="137"/>
      <c r="D5" s="137"/>
      <c r="E5" s="137"/>
      <c r="F5" s="137"/>
      <c r="G5" s="137"/>
      <c r="H5" s="137"/>
      <c r="I5" s="7"/>
      <c r="J5" s="7"/>
    </row>
    <row r="7" spans="1:12">
      <c r="A7" s="140" t="s">
        <v>0</v>
      </c>
      <c r="B7" s="138" t="s">
        <v>37</v>
      </c>
      <c r="C7" s="139"/>
      <c r="D7" s="140" t="s">
        <v>0</v>
      </c>
      <c r="E7" s="138" t="s">
        <v>38</v>
      </c>
      <c r="F7" s="139"/>
      <c r="G7" s="140" t="s">
        <v>0</v>
      </c>
      <c r="H7" s="138" t="s">
        <v>39</v>
      </c>
      <c r="I7" s="139"/>
    </row>
    <row r="8" spans="1:12">
      <c r="A8" s="141"/>
      <c r="B8" s="51" t="s">
        <v>43</v>
      </c>
      <c r="C8" s="51" t="s">
        <v>44</v>
      </c>
      <c r="D8" s="141"/>
      <c r="E8" s="51" t="s">
        <v>43</v>
      </c>
      <c r="F8" s="51" t="s">
        <v>44</v>
      </c>
      <c r="G8" s="141"/>
      <c r="H8" s="51" t="s">
        <v>43</v>
      </c>
      <c r="I8" s="51" t="s">
        <v>44</v>
      </c>
    </row>
    <row r="9" spans="1:12">
      <c r="A9" s="142"/>
      <c r="B9" s="52" t="s">
        <v>3</v>
      </c>
      <c r="C9" s="52" t="s">
        <v>3</v>
      </c>
      <c r="D9" s="142"/>
      <c r="E9" s="52" t="s">
        <v>3</v>
      </c>
      <c r="F9" s="52" t="s">
        <v>3</v>
      </c>
      <c r="G9" s="142"/>
      <c r="H9" s="52" t="s">
        <v>3</v>
      </c>
      <c r="I9" s="52" t="s">
        <v>3</v>
      </c>
    </row>
    <row r="10" spans="1:12">
      <c r="A10" s="14" t="s">
        <v>45</v>
      </c>
      <c r="B10" s="56">
        <v>107409</v>
      </c>
      <c r="C10" s="56">
        <v>236888</v>
      </c>
      <c r="D10" s="14" t="s">
        <v>45</v>
      </c>
      <c r="E10" s="56">
        <v>157180</v>
      </c>
      <c r="F10" s="56">
        <v>349945</v>
      </c>
      <c r="G10" s="14" t="s">
        <v>45</v>
      </c>
      <c r="H10" s="56">
        <v>295521</v>
      </c>
      <c r="I10" s="56">
        <v>135137</v>
      </c>
    </row>
    <row r="11" spans="1:12">
      <c r="A11" s="14" t="s">
        <v>46</v>
      </c>
      <c r="B11" s="56">
        <v>128869</v>
      </c>
      <c r="C11" s="56">
        <v>281171</v>
      </c>
      <c r="D11" s="14" t="s">
        <v>46</v>
      </c>
      <c r="E11" s="56">
        <v>118269</v>
      </c>
      <c r="F11" s="56">
        <v>258714</v>
      </c>
      <c r="G11" s="14" t="s">
        <v>46</v>
      </c>
      <c r="H11" s="56">
        <v>252074</v>
      </c>
      <c r="I11" s="56">
        <v>115658</v>
      </c>
    </row>
    <row r="12" spans="1:12">
      <c r="A12" s="14" t="s">
        <v>7</v>
      </c>
      <c r="B12" s="56">
        <v>94035</v>
      </c>
      <c r="C12" s="56">
        <v>211581</v>
      </c>
      <c r="D12" s="14" t="s">
        <v>7</v>
      </c>
      <c r="E12" s="56"/>
      <c r="F12" s="56"/>
      <c r="G12" s="14" t="s">
        <v>7</v>
      </c>
      <c r="H12" s="56">
        <v>207480</v>
      </c>
      <c r="I12" s="56">
        <v>94847</v>
      </c>
    </row>
    <row r="13" spans="1:12">
      <c r="A13" s="14" t="s">
        <v>8</v>
      </c>
      <c r="B13" s="56">
        <v>98052</v>
      </c>
      <c r="C13" s="56">
        <v>222442</v>
      </c>
      <c r="D13" s="14" t="s">
        <v>8</v>
      </c>
      <c r="E13" s="56">
        <v>97743</v>
      </c>
      <c r="F13" s="56">
        <v>225077</v>
      </c>
      <c r="G13" s="14" t="s">
        <v>8</v>
      </c>
      <c r="H13" s="56"/>
      <c r="I13" s="56"/>
    </row>
    <row r="14" spans="1:12">
      <c r="A14" s="14" t="s">
        <v>9</v>
      </c>
      <c r="B14" s="56">
        <v>97465</v>
      </c>
      <c r="C14" s="56">
        <v>258935</v>
      </c>
      <c r="D14" s="14" t="s">
        <v>9</v>
      </c>
      <c r="E14" s="56">
        <v>78436</v>
      </c>
      <c r="F14" s="56">
        <v>232048</v>
      </c>
      <c r="G14" s="14" t="s">
        <v>9</v>
      </c>
      <c r="H14" s="56"/>
      <c r="I14" s="56"/>
    </row>
    <row r="15" spans="1:12">
      <c r="A15" s="14" t="s">
        <v>10</v>
      </c>
      <c r="B15" s="56">
        <v>90224</v>
      </c>
      <c r="C15" s="56">
        <v>142854</v>
      </c>
      <c r="D15" s="14" t="s">
        <v>10</v>
      </c>
      <c r="E15" s="56">
        <v>69615</v>
      </c>
      <c r="F15" s="56">
        <v>234418</v>
      </c>
      <c r="G15" s="14" t="s">
        <v>10</v>
      </c>
      <c r="H15" s="56"/>
      <c r="I15" s="56"/>
    </row>
    <row r="16" spans="1:12">
      <c r="A16" s="14" t="s">
        <v>11</v>
      </c>
      <c r="B16" s="56">
        <v>90247</v>
      </c>
      <c r="C16" s="56">
        <v>304955</v>
      </c>
      <c r="D16" s="14" t="s">
        <v>11</v>
      </c>
      <c r="E16" s="56">
        <v>198448</v>
      </c>
      <c r="F16" s="56">
        <v>168032</v>
      </c>
      <c r="G16" s="14" t="s">
        <v>11</v>
      </c>
      <c r="H16" s="56"/>
      <c r="I16" s="56"/>
    </row>
    <row r="17" spans="1:9">
      <c r="A17" s="14" t="s">
        <v>12</v>
      </c>
      <c r="B17" s="56">
        <v>100614</v>
      </c>
      <c r="C17" s="56">
        <v>378013</v>
      </c>
      <c r="D17" s="14" t="s">
        <v>12</v>
      </c>
      <c r="E17" s="56">
        <v>402248</v>
      </c>
      <c r="F17" s="56">
        <v>96596</v>
      </c>
      <c r="G17" s="14" t="s">
        <v>12</v>
      </c>
      <c r="H17" s="56"/>
      <c r="I17" s="56"/>
    </row>
    <row r="18" spans="1:9">
      <c r="A18" s="14" t="s">
        <v>13</v>
      </c>
      <c r="B18" s="56">
        <v>85824</v>
      </c>
      <c r="C18" s="56">
        <v>293240</v>
      </c>
      <c r="D18" s="14" t="s">
        <v>13</v>
      </c>
      <c r="E18" s="56">
        <v>253277</v>
      </c>
      <c r="F18" s="56">
        <v>78154</v>
      </c>
      <c r="G18" s="14" t="s">
        <v>13</v>
      </c>
      <c r="H18" s="56"/>
      <c r="I18" s="56"/>
    </row>
    <row r="19" spans="1:9">
      <c r="A19" s="14" t="s">
        <v>14</v>
      </c>
      <c r="B19" s="56">
        <v>102388</v>
      </c>
      <c r="C19" s="56">
        <v>263283</v>
      </c>
      <c r="D19" s="14" t="s">
        <v>14</v>
      </c>
      <c r="E19" s="56">
        <v>261347</v>
      </c>
      <c r="F19" s="56">
        <v>103360</v>
      </c>
      <c r="G19" s="14" t="s">
        <v>14</v>
      </c>
      <c r="H19" s="56"/>
      <c r="I19" s="56"/>
    </row>
    <row r="20" spans="1:9">
      <c r="A20" s="14" t="s">
        <v>15</v>
      </c>
      <c r="B20" s="56"/>
      <c r="C20" s="56"/>
      <c r="D20" s="14" t="s">
        <v>15</v>
      </c>
      <c r="E20" s="56">
        <v>247528</v>
      </c>
      <c r="F20" s="56">
        <v>103754</v>
      </c>
      <c r="G20" s="14" t="s">
        <v>15</v>
      </c>
      <c r="H20" s="56"/>
      <c r="I20" s="56"/>
    </row>
    <row r="21" spans="1:9" ht="15.75" thickBot="1">
      <c r="A21" s="53" t="s">
        <v>16</v>
      </c>
      <c r="B21" s="57">
        <v>105564</v>
      </c>
      <c r="C21" s="57">
        <v>252181</v>
      </c>
      <c r="D21" s="53" t="s">
        <v>16</v>
      </c>
      <c r="E21" s="57">
        <v>235137</v>
      </c>
      <c r="F21" s="57">
        <v>104998</v>
      </c>
      <c r="G21" s="53" t="s">
        <v>16</v>
      </c>
      <c r="H21" s="57"/>
      <c r="I21" s="57"/>
    </row>
    <row r="22" spans="1:9" ht="15.75" thickBot="1">
      <c r="A22" s="54" t="s">
        <v>47</v>
      </c>
      <c r="B22" s="58">
        <f>SUM(B10:B21)</f>
        <v>1100691</v>
      </c>
      <c r="C22" s="58">
        <f>SUM(C10:C21)</f>
        <v>2845543</v>
      </c>
      <c r="D22" s="55" t="s">
        <v>47</v>
      </c>
      <c r="E22" s="58">
        <f>SUM(E10:E21)</f>
        <v>2119228</v>
      </c>
      <c r="F22" s="58">
        <f>SUM(F10:F21)</f>
        <v>1955096</v>
      </c>
      <c r="G22" s="55" t="s">
        <v>47</v>
      </c>
      <c r="H22" s="58">
        <f>SUM(H10:H21)</f>
        <v>755075</v>
      </c>
      <c r="I22" s="59">
        <f>SUM(I10:I21)</f>
        <v>345642</v>
      </c>
    </row>
  </sheetData>
  <mergeCells count="9">
    <mergeCell ref="A2:I2"/>
    <mergeCell ref="B5:H5"/>
    <mergeCell ref="A1:L1"/>
    <mergeCell ref="B7:C7"/>
    <mergeCell ref="A7:A9"/>
    <mergeCell ref="D7:D9"/>
    <mergeCell ref="E7:F7"/>
    <mergeCell ref="G7:G9"/>
    <mergeCell ref="H7: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H29" sqref="H29"/>
    </sheetView>
  </sheetViews>
  <sheetFormatPr defaultRowHeight="15"/>
  <cols>
    <col min="1" max="1" width="16.28515625" customWidth="1"/>
    <col min="2" max="2" width="12.140625" customWidth="1"/>
    <col min="3" max="3" width="13.28515625" customWidth="1"/>
    <col min="4" max="4" width="12" customWidth="1"/>
    <col min="5" max="5" width="15.85546875" customWidth="1"/>
    <col min="6" max="6" width="11.42578125" customWidth="1"/>
    <col min="7" max="7" width="12.85546875" customWidth="1"/>
    <col min="8" max="8" width="9.5703125" bestFit="1" customWidth="1"/>
  </cols>
  <sheetData>
    <row r="1" spans="1:8" ht="23.25">
      <c r="A1" s="133" t="s">
        <v>30</v>
      </c>
      <c r="B1" s="133"/>
      <c r="C1" s="133"/>
      <c r="D1" s="133"/>
      <c r="E1" s="134"/>
      <c r="F1" s="134"/>
      <c r="G1" s="134"/>
    </row>
    <row r="2" spans="1:8">
      <c r="A2" s="143" t="s">
        <v>31</v>
      </c>
      <c r="B2" s="144"/>
      <c r="C2" s="144"/>
      <c r="D2" s="144"/>
      <c r="E2" s="144"/>
      <c r="F2" s="144"/>
      <c r="G2" s="144"/>
    </row>
    <row r="3" spans="1:8">
      <c r="A3" s="145" t="s">
        <v>32</v>
      </c>
      <c r="B3" s="146"/>
      <c r="C3" s="146"/>
      <c r="D3" s="146"/>
      <c r="E3" s="146"/>
      <c r="F3" s="146"/>
      <c r="G3" s="146"/>
    </row>
    <row r="6" spans="1:8" ht="23.25">
      <c r="A6" s="133" t="s">
        <v>56</v>
      </c>
      <c r="B6" s="150"/>
      <c r="C6" s="150"/>
      <c r="D6" s="150"/>
      <c r="E6" s="150"/>
      <c r="F6" s="151"/>
      <c r="G6" s="151"/>
    </row>
    <row r="7" spans="1:8" ht="18.75">
      <c r="A7" s="33"/>
      <c r="B7" s="147" t="s">
        <v>52</v>
      </c>
      <c r="C7" s="147"/>
      <c r="D7" s="147"/>
      <c r="E7" s="148"/>
      <c r="F7" s="149" t="s">
        <v>29</v>
      </c>
      <c r="G7" s="149"/>
    </row>
    <row r="8" spans="1:8" ht="15.75">
      <c r="A8" s="152" t="s">
        <v>0</v>
      </c>
      <c r="B8" s="131" t="s">
        <v>53</v>
      </c>
      <c r="C8" s="132"/>
      <c r="D8" s="130" t="s">
        <v>54</v>
      </c>
      <c r="E8" s="131"/>
      <c r="F8" s="149"/>
      <c r="G8" s="149"/>
    </row>
    <row r="9" spans="1:8" ht="18.75">
      <c r="A9" s="153"/>
      <c r="B9" s="62" t="s">
        <v>50</v>
      </c>
      <c r="C9" s="60" t="s">
        <v>35</v>
      </c>
      <c r="D9" s="60" t="s">
        <v>50</v>
      </c>
      <c r="E9" s="61" t="s">
        <v>35</v>
      </c>
      <c r="F9" s="6" t="s">
        <v>50</v>
      </c>
      <c r="G9" s="6" t="s">
        <v>35</v>
      </c>
      <c r="H9" s="80" t="s">
        <v>50</v>
      </c>
    </row>
    <row r="10" spans="1:8" ht="15.75">
      <c r="A10" s="67" t="s">
        <v>51</v>
      </c>
      <c r="B10" s="68">
        <v>356241</v>
      </c>
      <c r="C10" s="69">
        <v>117756.18</v>
      </c>
      <c r="D10" s="68">
        <v>143426</v>
      </c>
      <c r="E10" s="70">
        <v>83974.8</v>
      </c>
      <c r="F10" s="15">
        <f>D10-B10</f>
        <v>-212815</v>
      </c>
      <c r="G10" s="66">
        <f>E10-C10</f>
        <v>-33781.37999999999</v>
      </c>
    </row>
    <row r="11" spans="1:8" ht="18.75">
      <c r="A11" s="3" t="s">
        <v>46</v>
      </c>
      <c r="B11" s="68">
        <v>380291</v>
      </c>
      <c r="C11" s="69">
        <v>126942.65</v>
      </c>
      <c r="D11" s="68">
        <v>225790</v>
      </c>
      <c r="E11" s="70">
        <v>130933.75</v>
      </c>
      <c r="F11" s="15">
        <f t="shared" ref="F11:F21" si="0">D11-B11</f>
        <v>-154501</v>
      </c>
      <c r="G11" s="66">
        <f t="shared" ref="G11:G21" si="1">E11-C11</f>
        <v>3991.1000000000058</v>
      </c>
    </row>
    <row r="12" spans="1:8" ht="18.75">
      <c r="A12" s="3" t="s">
        <v>7</v>
      </c>
      <c r="B12" s="68">
        <v>300318</v>
      </c>
      <c r="C12" s="69">
        <v>100053.33</v>
      </c>
      <c r="D12" s="68">
        <v>264259</v>
      </c>
      <c r="E12" s="70">
        <v>157864.95999999999</v>
      </c>
      <c r="F12" s="15">
        <f t="shared" si="0"/>
        <v>-36059</v>
      </c>
      <c r="G12" s="66">
        <f t="shared" si="1"/>
        <v>57811.62999999999</v>
      </c>
    </row>
    <row r="13" spans="1:8" ht="18.75">
      <c r="A13" s="3" t="s">
        <v>8</v>
      </c>
      <c r="B13" s="68">
        <v>326399</v>
      </c>
      <c r="C13" s="69">
        <v>134732.13</v>
      </c>
      <c r="D13" s="68">
        <v>202855</v>
      </c>
      <c r="E13" s="70">
        <v>143691.85999999999</v>
      </c>
      <c r="F13" s="15">
        <f t="shared" si="0"/>
        <v>-123544</v>
      </c>
      <c r="G13" s="66">
        <f t="shared" si="1"/>
        <v>8959.7299999999814</v>
      </c>
    </row>
    <row r="14" spans="1:8" ht="18.75">
      <c r="A14" s="3" t="s">
        <v>9</v>
      </c>
      <c r="B14" s="68">
        <v>315558</v>
      </c>
      <c r="C14" s="69">
        <v>125706.46</v>
      </c>
      <c r="D14" s="68">
        <v>163730</v>
      </c>
      <c r="E14" s="70">
        <v>143642.59</v>
      </c>
      <c r="F14" s="15">
        <f t="shared" si="0"/>
        <v>-151828</v>
      </c>
      <c r="G14" s="66">
        <f t="shared" si="1"/>
        <v>17936.12999999999</v>
      </c>
    </row>
    <row r="15" spans="1:8" ht="18.75">
      <c r="A15" s="3" t="s">
        <v>10</v>
      </c>
      <c r="B15" s="68">
        <v>310650</v>
      </c>
      <c r="C15" s="69">
        <v>121867.86</v>
      </c>
      <c r="D15" s="68">
        <v>146614</v>
      </c>
      <c r="E15" s="70">
        <v>121134.94</v>
      </c>
      <c r="F15" s="15">
        <f t="shared" si="0"/>
        <v>-164036</v>
      </c>
      <c r="G15" s="66">
        <f t="shared" si="1"/>
        <v>-732.91999999999825</v>
      </c>
    </row>
    <row r="16" spans="1:8" ht="18.75">
      <c r="A16" s="3" t="s">
        <v>11</v>
      </c>
      <c r="B16" s="68">
        <v>373540</v>
      </c>
      <c r="C16" s="69">
        <v>182400.13</v>
      </c>
      <c r="D16" s="68">
        <v>251254</v>
      </c>
      <c r="E16" s="70">
        <v>189588.14</v>
      </c>
      <c r="F16" s="15">
        <f t="shared" si="0"/>
        <v>-122286</v>
      </c>
      <c r="G16" s="66">
        <f t="shared" si="1"/>
        <v>7188.0100000000093</v>
      </c>
    </row>
    <row r="17" spans="1:8" ht="18.75">
      <c r="A17" s="3" t="s">
        <v>12</v>
      </c>
      <c r="B17" s="68">
        <v>507509</v>
      </c>
      <c r="C17" s="69">
        <v>289302.94</v>
      </c>
      <c r="D17" s="68">
        <v>354529</v>
      </c>
      <c r="E17" s="70">
        <v>285417.01</v>
      </c>
      <c r="F17" s="15">
        <f t="shared" si="0"/>
        <v>-152980</v>
      </c>
      <c r="G17" s="66">
        <f t="shared" si="1"/>
        <v>-3885.929999999993</v>
      </c>
    </row>
    <row r="18" spans="1:8" ht="18.75">
      <c r="A18" s="3" t="s">
        <v>13</v>
      </c>
      <c r="B18" s="68">
        <v>332006</v>
      </c>
      <c r="C18" s="69">
        <v>231121.01</v>
      </c>
      <c r="D18" s="68">
        <v>278748</v>
      </c>
      <c r="E18" s="70">
        <v>260336.85</v>
      </c>
      <c r="F18" s="15">
        <f t="shared" si="0"/>
        <v>-53258</v>
      </c>
      <c r="G18" s="66">
        <f t="shared" si="1"/>
        <v>29215.839999999997</v>
      </c>
    </row>
    <row r="19" spans="1:8" ht="18.75">
      <c r="A19" s="3" t="s">
        <v>14</v>
      </c>
      <c r="B19" s="68">
        <v>374902</v>
      </c>
      <c r="C19" s="69">
        <v>255022.19</v>
      </c>
      <c r="D19" s="68">
        <v>200792</v>
      </c>
      <c r="E19" s="70">
        <v>221788.62</v>
      </c>
      <c r="F19" s="15">
        <f t="shared" si="0"/>
        <v>-174110</v>
      </c>
      <c r="G19" s="66">
        <f t="shared" si="1"/>
        <v>-33233.570000000007</v>
      </c>
    </row>
    <row r="20" spans="1:8" ht="18.75">
      <c r="A20" s="3" t="s">
        <v>15</v>
      </c>
      <c r="B20" s="68">
        <v>354800</v>
      </c>
      <c r="C20" s="69">
        <v>239006.26</v>
      </c>
      <c r="D20" s="68">
        <v>124781</v>
      </c>
      <c r="E20" s="70">
        <v>144066.64000000001</v>
      </c>
      <c r="F20" s="15">
        <f t="shared" si="0"/>
        <v>-230019</v>
      </c>
      <c r="G20" s="66">
        <f t="shared" si="1"/>
        <v>-94939.62</v>
      </c>
    </row>
    <row r="21" spans="1:8" ht="18.75">
      <c r="A21" s="3" t="s">
        <v>16</v>
      </c>
      <c r="B21" s="68">
        <v>342322</v>
      </c>
      <c r="C21" s="69">
        <v>228670.37</v>
      </c>
      <c r="D21" s="68">
        <v>158801</v>
      </c>
      <c r="E21" s="70">
        <v>179458</v>
      </c>
      <c r="F21" s="15">
        <f t="shared" si="0"/>
        <v>-183521</v>
      </c>
      <c r="G21" s="66">
        <f t="shared" si="1"/>
        <v>-49212.369999999995</v>
      </c>
      <c r="H21" s="79">
        <f>SUM(F10:F21)</f>
        <v>-1758957</v>
      </c>
    </row>
    <row r="22" spans="1:8" ht="15.75">
      <c r="A22" s="154" t="s">
        <v>62</v>
      </c>
      <c r="B22" s="155"/>
      <c r="C22" s="155"/>
      <c r="D22" s="155"/>
      <c r="E22" s="155"/>
      <c r="F22" s="81">
        <v>855221</v>
      </c>
      <c r="G22" s="82"/>
    </row>
    <row r="23" spans="1:8" ht="16.5" thickBot="1">
      <c r="A23" s="154" t="s">
        <v>63</v>
      </c>
      <c r="B23" s="155"/>
      <c r="C23" s="155"/>
      <c r="D23" s="155"/>
      <c r="E23" s="155"/>
      <c r="F23" s="86">
        <v>903736</v>
      </c>
      <c r="G23" s="83"/>
    </row>
    <row r="24" spans="1:8" ht="22.5" customHeight="1" thickBot="1">
      <c r="A24" s="77" t="s">
        <v>60</v>
      </c>
      <c r="B24" s="78">
        <f>SUM(B10:B21)</f>
        <v>4274536</v>
      </c>
      <c r="C24" s="85">
        <f>SUM(C10:C21)</f>
        <v>2152581.5099999998</v>
      </c>
      <c r="D24" s="78">
        <f>SUM(D10:D21)</f>
        <v>2515579</v>
      </c>
      <c r="E24" s="85">
        <f>SUM(E10:E21)</f>
        <v>2061898.1600000001</v>
      </c>
      <c r="F24" s="81">
        <v>903736</v>
      </c>
      <c r="G24" s="87">
        <f>SUM(G10:G21)</f>
        <v>-90683.35</v>
      </c>
    </row>
    <row r="25" spans="1:8">
      <c r="F25" s="84"/>
    </row>
    <row r="26" spans="1:8" ht="18" customHeight="1">
      <c r="A26" s="133" t="s">
        <v>55</v>
      </c>
      <c r="B26" s="150"/>
      <c r="C26" s="150"/>
      <c r="D26" s="150"/>
      <c r="E26" s="150"/>
      <c r="F26" s="151"/>
      <c r="G26" s="151"/>
    </row>
    <row r="27" spans="1:8" ht="18.75">
      <c r="A27" s="33"/>
      <c r="B27" s="147" t="s">
        <v>52</v>
      </c>
      <c r="C27" s="147"/>
      <c r="D27" s="147"/>
      <c r="E27" s="148"/>
      <c r="F27" s="149" t="s">
        <v>29</v>
      </c>
      <c r="G27" s="149"/>
    </row>
    <row r="28" spans="1:8" ht="15.75">
      <c r="A28" s="152" t="s">
        <v>0</v>
      </c>
      <c r="B28" s="131" t="s">
        <v>53</v>
      </c>
      <c r="C28" s="132"/>
      <c r="D28" s="130" t="s">
        <v>54</v>
      </c>
      <c r="E28" s="131"/>
      <c r="F28" s="149"/>
      <c r="G28" s="149"/>
    </row>
    <row r="29" spans="1:8" ht="18.75">
      <c r="A29" s="153"/>
      <c r="B29" s="62" t="s">
        <v>50</v>
      </c>
      <c r="C29" s="60" t="s">
        <v>35</v>
      </c>
      <c r="D29" s="60" t="s">
        <v>50</v>
      </c>
      <c r="E29" s="61" t="s">
        <v>35</v>
      </c>
      <c r="F29" s="6" t="s">
        <v>50</v>
      </c>
      <c r="G29" s="6" t="s">
        <v>35</v>
      </c>
    </row>
    <row r="30" spans="1:8" ht="18.75">
      <c r="A30" s="3" t="s">
        <v>59</v>
      </c>
      <c r="B30" s="71">
        <v>439203</v>
      </c>
      <c r="C30" s="49">
        <v>293219.64</v>
      </c>
      <c r="D30" s="71">
        <v>110170</v>
      </c>
      <c r="E30" s="49">
        <v>121805.67</v>
      </c>
      <c r="F30" s="18">
        <f t="shared" ref="F30:G30" si="2">D30-B30</f>
        <v>-329033</v>
      </c>
      <c r="G30" s="43">
        <f t="shared" si="2"/>
        <v>-171413.97000000003</v>
      </c>
    </row>
    <row r="31" spans="1:8" ht="18.75">
      <c r="A31" s="3" t="s">
        <v>6</v>
      </c>
      <c r="B31" s="71">
        <v>374078</v>
      </c>
      <c r="C31" s="49">
        <v>249520.47</v>
      </c>
      <c r="D31" s="71">
        <v>187522</v>
      </c>
      <c r="E31" s="49">
        <v>217753.1</v>
      </c>
      <c r="F31" s="18">
        <f t="shared" ref="F31:G38" si="3">D31-B31</f>
        <v>-186556</v>
      </c>
      <c r="G31" s="43">
        <f t="shared" si="3"/>
        <v>-31767.369999999995</v>
      </c>
    </row>
    <row r="32" spans="1:8" ht="18.75">
      <c r="A32" s="3" t="s">
        <v>7</v>
      </c>
      <c r="B32" s="71">
        <v>308535</v>
      </c>
      <c r="C32" s="49">
        <v>258500.41</v>
      </c>
      <c r="D32" s="71">
        <v>161027</v>
      </c>
      <c r="E32" s="49">
        <v>211517.7</v>
      </c>
      <c r="F32" s="18">
        <f t="shared" si="3"/>
        <v>-147508</v>
      </c>
      <c r="G32" s="43">
        <f t="shared" si="3"/>
        <v>-46982.709999999992</v>
      </c>
    </row>
    <row r="33" spans="1:14" ht="18.75">
      <c r="A33" s="3" t="s">
        <v>8</v>
      </c>
      <c r="B33" s="71">
        <v>292274</v>
      </c>
      <c r="C33" s="49">
        <v>246119.95</v>
      </c>
      <c r="D33" s="71">
        <v>171885</v>
      </c>
      <c r="E33" s="49">
        <v>238699.06</v>
      </c>
      <c r="F33" s="18">
        <f t="shared" si="3"/>
        <v>-120389</v>
      </c>
      <c r="G33" s="43">
        <f t="shared" si="3"/>
        <v>-7420.890000000014</v>
      </c>
    </row>
    <row r="34" spans="1:14" ht="18.75">
      <c r="A34" s="3" t="s">
        <v>9</v>
      </c>
      <c r="B34" s="71">
        <v>302711</v>
      </c>
      <c r="C34" s="49">
        <v>260741.27</v>
      </c>
      <c r="D34" s="71">
        <v>132076</v>
      </c>
      <c r="E34" s="49">
        <v>188390.62</v>
      </c>
      <c r="F34" s="9">
        <f t="shared" si="3"/>
        <v>-170635</v>
      </c>
      <c r="G34" s="8">
        <f t="shared" si="3"/>
        <v>-72350.649999999994</v>
      </c>
    </row>
    <row r="35" spans="1:14" ht="18.75">
      <c r="A35" s="3" t="s">
        <v>10</v>
      </c>
      <c r="B35" s="71">
        <v>320152</v>
      </c>
      <c r="C35" s="49">
        <v>280595.25</v>
      </c>
      <c r="D35" s="71">
        <v>157597</v>
      </c>
      <c r="E35" s="49">
        <v>223049</v>
      </c>
      <c r="F35" s="9">
        <f t="shared" si="3"/>
        <v>-162555</v>
      </c>
      <c r="G35" s="8">
        <f t="shared" si="3"/>
        <v>-57546.25</v>
      </c>
    </row>
    <row r="36" spans="1:14" ht="18.75">
      <c r="A36" s="3" t="s">
        <v>11</v>
      </c>
      <c r="B36" s="71">
        <v>426632</v>
      </c>
      <c r="C36" s="49">
        <v>374770.46</v>
      </c>
      <c r="D36" s="71">
        <v>277009</v>
      </c>
      <c r="E36" s="49">
        <v>378997.42</v>
      </c>
      <c r="F36" s="9">
        <f t="shared" si="3"/>
        <v>-149623</v>
      </c>
      <c r="G36" s="8">
        <f t="shared" si="3"/>
        <v>4226.9599999999627</v>
      </c>
    </row>
    <row r="37" spans="1:14" ht="18.75">
      <c r="A37" s="3" t="s">
        <v>12</v>
      </c>
      <c r="B37" s="71">
        <v>429905</v>
      </c>
      <c r="C37" s="49">
        <v>379314.06</v>
      </c>
      <c r="D37" s="71">
        <v>383656</v>
      </c>
      <c r="E37" s="49">
        <v>550660</v>
      </c>
      <c r="F37" s="9">
        <f t="shared" si="3"/>
        <v>-46249</v>
      </c>
      <c r="G37" s="8">
        <f t="shared" si="3"/>
        <v>171345.94</v>
      </c>
      <c r="H37" t="s">
        <v>68</v>
      </c>
      <c r="N37" s="84">
        <v>28786</v>
      </c>
    </row>
    <row r="38" spans="1:14" ht="18.75">
      <c r="A38" s="3" t="s">
        <v>13</v>
      </c>
      <c r="B38" s="71">
        <v>318185</v>
      </c>
      <c r="C38" s="49">
        <v>361774.72</v>
      </c>
      <c r="D38" s="71">
        <v>203678</v>
      </c>
      <c r="E38" s="49">
        <v>303962.09999999998</v>
      </c>
      <c r="F38" s="9">
        <f t="shared" si="3"/>
        <v>-114507</v>
      </c>
      <c r="G38" s="8">
        <f t="shared" si="3"/>
        <v>-57812.619999999995</v>
      </c>
      <c r="H38" t="s">
        <v>69</v>
      </c>
      <c r="N38" s="84">
        <v>2225</v>
      </c>
    </row>
    <row r="39" spans="1:14" ht="18.75">
      <c r="A39" s="3" t="s">
        <v>14</v>
      </c>
      <c r="B39" s="71"/>
      <c r="C39" s="49"/>
      <c r="D39" s="71"/>
      <c r="E39" s="49"/>
      <c r="F39" s="9"/>
      <c r="G39" s="8"/>
      <c r="H39" t="s">
        <v>71</v>
      </c>
      <c r="M39" s="13" t="s">
        <v>70</v>
      </c>
      <c r="N39" s="103">
        <f>SUM(N37:N38)</f>
        <v>31011</v>
      </c>
    </row>
    <row r="40" spans="1:14" ht="18.75">
      <c r="A40" s="3" t="s">
        <v>15</v>
      </c>
      <c r="B40" s="71"/>
      <c r="C40" s="49"/>
      <c r="D40" s="71"/>
      <c r="E40" s="49"/>
      <c r="F40" s="9"/>
      <c r="G40" s="8"/>
    </row>
    <row r="41" spans="1:14" ht="19.5" thickBot="1">
      <c r="A41" s="3" t="s">
        <v>16</v>
      </c>
      <c r="B41" s="71"/>
      <c r="C41" s="49"/>
      <c r="D41" s="71"/>
      <c r="E41" s="49"/>
      <c r="F41" s="9"/>
      <c r="G41" s="104"/>
    </row>
    <row r="42" spans="1:14" ht="21" customHeight="1" thickBot="1">
      <c r="A42" s="74" t="s">
        <v>25</v>
      </c>
      <c r="B42" s="75">
        <f>SUM(B30:B41)</f>
        <v>3211675</v>
      </c>
      <c r="C42" s="76">
        <f t="shared" ref="C42:E42" si="4">SUM(C29:C41)</f>
        <v>2704556.2299999995</v>
      </c>
      <c r="D42" s="75">
        <f t="shared" si="4"/>
        <v>1784620</v>
      </c>
      <c r="E42" s="76">
        <f t="shared" si="4"/>
        <v>2434834.67</v>
      </c>
      <c r="F42" s="88">
        <f>SUM(F29:F41)</f>
        <v>-1427055</v>
      </c>
      <c r="G42" s="89">
        <f>SUM(G29:G41)</f>
        <v>-269721.56000000006</v>
      </c>
    </row>
    <row r="43" spans="1:14" ht="4.5" customHeight="1"/>
    <row r="44" spans="1:14" ht="31.5">
      <c r="A44" s="101" t="s">
        <v>66</v>
      </c>
      <c r="B44" s="15">
        <f>B42+B24</f>
        <v>7486211</v>
      </c>
      <c r="C44" s="16">
        <f>C42+C24</f>
        <v>4857137.7399999993</v>
      </c>
      <c r="D44" s="15">
        <f>D42+D24</f>
        <v>4300199</v>
      </c>
      <c r="E44" s="16">
        <f>E42+E24</f>
        <v>4496732.83</v>
      </c>
      <c r="F44" s="102"/>
      <c r="G44" s="16">
        <f>G42+G24</f>
        <v>-360404.91000000003</v>
      </c>
    </row>
    <row r="45" spans="1:14" ht="15.75">
      <c r="A45" s="97"/>
      <c r="B45" s="99"/>
      <c r="C45" s="100"/>
      <c r="D45" s="99"/>
      <c r="E45" s="100"/>
      <c r="F45" s="98"/>
      <c r="G45" s="100"/>
    </row>
    <row r="46" spans="1:14" ht="18.75">
      <c r="B46" s="72" t="s">
        <v>57</v>
      </c>
      <c r="D46" s="73"/>
      <c r="E46" s="73"/>
      <c r="F46" s="72" t="s">
        <v>58</v>
      </c>
    </row>
  </sheetData>
  <mergeCells count="17">
    <mergeCell ref="A22:E22"/>
    <mergeCell ref="A23:E23"/>
    <mergeCell ref="D28:E28"/>
    <mergeCell ref="A26:G26"/>
    <mergeCell ref="B27:E27"/>
    <mergeCell ref="F27:G28"/>
    <mergeCell ref="A28:A29"/>
    <mergeCell ref="B28:C28"/>
    <mergeCell ref="A1:G1"/>
    <mergeCell ref="A2:G2"/>
    <mergeCell ref="A3:G3"/>
    <mergeCell ref="B7:E7"/>
    <mergeCell ref="F7:G8"/>
    <mergeCell ref="A6:G6"/>
    <mergeCell ref="A8:A9"/>
    <mergeCell ref="B8:C8"/>
    <mergeCell ref="D8:E8"/>
  </mergeCells>
  <pageMargins left="0.53" right="0.24" top="0.17" bottom="0.18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tabSelected="1" topLeftCell="A22" workbookViewId="0">
      <selection activeCell="C37" sqref="C37"/>
    </sheetView>
  </sheetViews>
  <sheetFormatPr defaultRowHeight="15"/>
  <cols>
    <col min="1" max="1" width="20.140625" customWidth="1"/>
    <col min="2" max="2" width="14.140625" customWidth="1"/>
    <col min="3" max="3" width="15.7109375" customWidth="1"/>
    <col min="4" max="4" width="14.140625" customWidth="1"/>
    <col min="5" max="6" width="13.5703125" customWidth="1"/>
    <col min="7" max="7" width="10.7109375" bestFit="1" customWidth="1"/>
  </cols>
  <sheetData>
    <row r="1" spans="1:6" ht="20.25" customHeight="1">
      <c r="A1" s="133" t="s">
        <v>30</v>
      </c>
      <c r="B1" s="133"/>
      <c r="C1" s="133"/>
      <c r="D1" s="133"/>
      <c r="E1" s="134"/>
      <c r="F1" s="134"/>
    </row>
    <row r="2" spans="1:6">
      <c r="A2" s="143" t="s">
        <v>31</v>
      </c>
      <c r="B2" s="144"/>
      <c r="C2" s="144"/>
      <c r="D2" s="144"/>
      <c r="E2" s="144"/>
      <c r="F2" s="144"/>
    </row>
    <row r="3" spans="1:6">
      <c r="A3" s="145" t="s">
        <v>32</v>
      </c>
      <c r="B3" s="146"/>
      <c r="C3" s="146"/>
      <c r="D3" s="146"/>
      <c r="E3" s="146"/>
      <c r="F3" s="146"/>
    </row>
    <row r="4" spans="1:6" ht="12.75" customHeight="1"/>
    <row r="5" spans="1:6" ht="28.5">
      <c r="A5" s="165" t="s">
        <v>56</v>
      </c>
      <c r="B5" s="166"/>
      <c r="C5" s="166"/>
      <c r="D5" s="166"/>
      <c r="E5" s="166"/>
      <c r="F5" s="167"/>
    </row>
    <row r="6" spans="1:6" ht="18.75">
      <c r="A6" s="33"/>
      <c r="B6" s="147" t="s">
        <v>52</v>
      </c>
      <c r="C6" s="147"/>
      <c r="D6" s="147"/>
      <c r="E6" s="148"/>
      <c r="F6" s="168" t="s">
        <v>29</v>
      </c>
    </row>
    <row r="7" spans="1:6" ht="20.25" customHeight="1">
      <c r="A7" s="152" t="s">
        <v>0</v>
      </c>
      <c r="B7" s="131" t="s">
        <v>53</v>
      </c>
      <c r="C7" s="132"/>
      <c r="D7" s="130" t="s">
        <v>54</v>
      </c>
      <c r="E7" s="131"/>
      <c r="F7" s="169"/>
    </row>
    <row r="8" spans="1:6" ht="18.75">
      <c r="A8" s="153"/>
      <c r="B8" s="107" t="s">
        <v>50</v>
      </c>
      <c r="C8" s="105" t="s">
        <v>35</v>
      </c>
      <c r="D8" s="105" t="s">
        <v>50</v>
      </c>
      <c r="E8" s="106" t="s">
        <v>35</v>
      </c>
      <c r="F8" s="6" t="s">
        <v>35</v>
      </c>
    </row>
    <row r="9" spans="1:6" ht="15.75">
      <c r="A9" s="67" t="s">
        <v>51</v>
      </c>
      <c r="B9" s="68">
        <v>356241</v>
      </c>
      <c r="C9" s="69">
        <v>117756.18</v>
      </c>
      <c r="D9" s="68">
        <v>143426</v>
      </c>
      <c r="E9" s="70">
        <v>83974.8</v>
      </c>
      <c r="F9" s="66">
        <f t="shared" ref="F9:F20" si="0">E9-C9</f>
        <v>-33781.37999999999</v>
      </c>
    </row>
    <row r="10" spans="1:6" ht="18.75">
      <c r="A10" s="3" t="s">
        <v>46</v>
      </c>
      <c r="B10" s="68">
        <v>380291</v>
      </c>
      <c r="C10" s="69">
        <v>126942.65</v>
      </c>
      <c r="D10" s="68">
        <v>225790</v>
      </c>
      <c r="E10" s="70">
        <v>130933.75</v>
      </c>
      <c r="F10" s="66">
        <f t="shared" si="0"/>
        <v>3991.1000000000058</v>
      </c>
    </row>
    <row r="11" spans="1:6" ht="18.75">
      <c r="A11" s="3" t="s">
        <v>7</v>
      </c>
      <c r="B11" s="68">
        <v>300318</v>
      </c>
      <c r="C11" s="69">
        <v>100053.33</v>
      </c>
      <c r="D11" s="68">
        <v>264259</v>
      </c>
      <c r="E11" s="70">
        <v>157864.95999999999</v>
      </c>
      <c r="F11" s="66">
        <f t="shared" si="0"/>
        <v>57811.62999999999</v>
      </c>
    </row>
    <row r="12" spans="1:6" ht="18.75">
      <c r="A12" s="3" t="s">
        <v>8</v>
      </c>
      <c r="B12" s="68">
        <v>326399</v>
      </c>
      <c r="C12" s="69">
        <v>134732.13</v>
      </c>
      <c r="D12" s="68">
        <v>202855</v>
      </c>
      <c r="E12" s="70">
        <v>143691.85999999999</v>
      </c>
      <c r="F12" s="66">
        <f t="shared" si="0"/>
        <v>8959.7299999999814</v>
      </c>
    </row>
    <row r="13" spans="1:6" ht="18.75">
      <c r="A13" s="3" t="s">
        <v>9</v>
      </c>
      <c r="B13" s="68">
        <v>315558</v>
      </c>
      <c r="C13" s="69">
        <v>125706.46</v>
      </c>
      <c r="D13" s="68">
        <v>163730</v>
      </c>
      <c r="E13" s="70">
        <v>143642.59</v>
      </c>
      <c r="F13" s="66">
        <f t="shared" si="0"/>
        <v>17936.12999999999</v>
      </c>
    </row>
    <row r="14" spans="1:6" ht="18.75">
      <c r="A14" s="3" t="s">
        <v>10</v>
      </c>
      <c r="B14" s="68">
        <v>310650</v>
      </c>
      <c r="C14" s="69">
        <v>121867.86</v>
      </c>
      <c r="D14" s="68">
        <v>146614</v>
      </c>
      <c r="E14" s="70">
        <v>121134.94</v>
      </c>
      <c r="F14" s="66">
        <f t="shared" si="0"/>
        <v>-732.91999999999825</v>
      </c>
    </row>
    <row r="15" spans="1:6" ht="18.75">
      <c r="A15" s="3" t="s">
        <v>11</v>
      </c>
      <c r="B15" s="68">
        <v>373540</v>
      </c>
      <c r="C15" s="69">
        <v>182400.13</v>
      </c>
      <c r="D15" s="68">
        <v>251254</v>
      </c>
      <c r="E15" s="70">
        <v>189588.14</v>
      </c>
      <c r="F15" s="66">
        <f t="shared" si="0"/>
        <v>7188.0100000000093</v>
      </c>
    </row>
    <row r="16" spans="1:6" ht="18.75">
      <c r="A16" s="3" t="s">
        <v>12</v>
      </c>
      <c r="B16" s="68">
        <v>507509</v>
      </c>
      <c r="C16" s="69">
        <v>289302.94</v>
      </c>
      <c r="D16" s="68">
        <v>354529</v>
      </c>
      <c r="E16" s="70">
        <v>285417.01</v>
      </c>
      <c r="F16" s="66">
        <f t="shared" si="0"/>
        <v>-3885.929999999993</v>
      </c>
    </row>
    <row r="17" spans="1:6" ht="18.75">
      <c r="A17" s="3" t="s">
        <v>13</v>
      </c>
      <c r="B17" s="68">
        <v>332006</v>
      </c>
      <c r="C17" s="69">
        <v>231121.01</v>
      </c>
      <c r="D17" s="68">
        <v>278748</v>
      </c>
      <c r="E17" s="70">
        <v>260336.85</v>
      </c>
      <c r="F17" s="66">
        <f t="shared" si="0"/>
        <v>29215.839999999997</v>
      </c>
    </row>
    <row r="18" spans="1:6" ht="18.75">
      <c r="A18" s="3" t="s">
        <v>14</v>
      </c>
      <c r="B18" s="68">
        <v>374902</v>
      </c>
      <c r="C18" s="69">
        <v>255022.19</v>
      </c>
      <c r="D18" s="68">
        <v>200792</v>
      </c>
      <c r="E18" s="70">
        <v>221788.62</v>
      </c>
      <c r="F18" s="66">
        <f t="shared" si="0"/>
        <v>-33233.570000000007</v>
      </c>
    </row>
    <row r="19" spans="1:6" ht="18.75">
      <c r="A19" s="3" t="s">
        <v>15</v>
      </c>
      <c r="B19" s="68">
        <v>354800</v>
      </c>
      <c r="C19" s="69">
        <v>239006.26</v>
      </c>
      <c r="D19" s="68">
        <v>124781</v>
      </c>
      <c r="E19" s="70">
        <v>144066.64000000001</v>
      </c>
      <c r="F19" s="66">
        <f t="shared" si="0"/>
        <v>-94939.62</v>
      </c>
    </row>
    <row r="20" spans="1:6" ht="19.5" thickBot="1">
      <c r="A20" s="113" t="s">
        <v>16</v>
      </c>
      <c r="B20" s="114">
        <v>342322</v>
      </c>
      <c r="C20" s="115">
        <v>228670.37</v>
      </c>
      <c r="D20" s="114">
        <v>158801</v>
      </c>
      <c r="E20" s="116">
        <v>179458</v>
      </c>
      <c r="F20" s="108">
        <f t="shared" si="0"/>
        <v>-49212.369999999995</v>
      </c>
    </row>
    <row r="21" spans="1:6" ht="16.5" thickBot="1">
      <c r="A21" s="117" t="s">
        <v>60</v>
      </c>
      <c r="B21" s="118">
        <f>SUM(B9:B20)</f>
        <v>4274536</v>
      </c>
      <c r="C21" s="119">
        <f>SUM(C9:C20)</f>
        <v>2152581.5099999998</v>
      </c>
      <c r="D21" s="118">
        <f>SUM(D9:D20)</f>
        <v>2515579</v>
      </c>
      <c r="E21" s="119">
        <f>SUM(E9:E20)</f>
        <v>2061898.1600000001</v>
      </c>
      <c r="F21" s="87">
        <f>SUM(F9:F20)</f>
        <v>-90683.35</v>
      </c>
    </row>
    <row r="22" spans="1:6" ht="6" customHeight="1" thickBot="1">
      <c r="A22" s="109"/>
      <c r="B22" s="110"/>
      <c r="C22" s="111"/>
      <c r="D22" s="110"/>
      <c r="E22" s="111"/>
      <c r="F22" s="112"/>
    </row>
    <row r="23" spans="1:6" ht="34.5" customHeight="1">
      <c r="A23" s="170" t="s">
        <v>72</v>
      </c>
      <c r="B23" s="171"/>
      <c r="C23" s="171"/>
      <c r="D23" s="172"/>
      <c r="E23" s="159" t="s">
        <v>73</v>
      </c>
      <c r="F23" s="160"/>
    </row>
    <row r="24" spans="1:6" ht="33.75" customHeight="1" thickBot="1">
      <c r="A24" s="156" t="s">
        <v>74</v>
      </c>
      <c r="B24" s="157"/>
      <c r="C24" s="157"/>
      <c r="D24" s="158"/>
      <c r="E24" s="161"/>
      <c r="F24" s="162"/>
    </row>
    <row r="25" spans="1:6" ht="7.5" customHeight="1"/>
    <row r="26" spans="1:6" ht="28.5">
      <c r="A26" s="165" t="s">
        <v>55</v>
      </c>
      <c r="B26" s="166"/>
      <c r="C26" s="166"/>
      <c r="D26" s="166"/>
      <c r="E26" s="166"/>
      <c r="F26" s="167"/>
    </row>
    <row r="27" spans="1:6" ht="18.75" customHeight="1">
      <c r="A27" s="173" t="s">
        <v>78</v>
      </c>
      <c r="B27" s="147" t="s">
        <v>52</v>
      </c>
      <c r="C27" s="147"/>
      <c r="D27" s="147"/>
      <c r="E27" s="148"/>
      <c r="F27" s="168" t="s">
        <v>29</v>
      </c>
    </row>
    <row r="28" spans="1:6" ht="27" customHeight="1">
      <c r="A28" s="174"/>
      <c r="B28" s="131" t="s">
        <v>53</v>
      </c>
      <c r="C28" s="132"/>
      <c r="D28" s="130" t="s">
        <v>54</v>
      </c>
      <c r="E28" s="131"/>
      <c r="F28" s="169"/>
    </row>
    <row r="29" spans="1:6" ht="27.75" customHeight="1">
      <c r="A29" s="175"/>
      <c r="B29" s="107" t="s">
        <v>50</v>
      </c>
      <c r="C29" s="105" t="s">
        <v>35</v>
      </c>
      <c r="D29" s="105" t="s">
        <v>50</v>
      </c>
      <c r="E29" s="106" t="s">
        <v>35</v>
      </c>
      <c r="F29" s="6" t="s">
        <v>35</v>
      </c>
    </row>
    <row r="30" spans="1:6" ht="18.75">
      <c r="A30" s="3" t="s">
        <v>59</v>
      </c>
      <c r="B30" s="71">
        <v>439203</v>
      </c>
      <c r="C30" s="49">
        <v>293219.64</v>
      </c>
      <c r="D30" s="71">
        <v>94505</v>
      </c>
      <c r="E30" s="49">
        <v>104868.55</v>
      </c>
      <c r="F30" s="43">
        <f t="shared" ref="F30:F40" si="1">E30-C30</f>
        <v>-188351.09000000003</v>
      </c>
    </row>
    <row r="31" spans="1:6" ht="18.75">
      <c r="A31" s="3" t="s">
        <v>6</v>
      </c>
      <c r="B31" s="71">
        <v>374078</v>
      </c>
      <c r="C31" s="49">
        <v>249520.47</v>
      </c>
      <c r="D31" s="71">
        <v>175939</v>
      </c>
      <c r="E31" s="49">
        <v>194906.11</v>
      </c>
      <c r="F31" s="43">
        <f t="shared" si="1"/>
        <v>-54614.360000000015</v>
      </c>
    </row>
    <row r="32" spans="1:6" ht="18.75">
      <c r="A32" s="3" t="s">
        <v>7</v>
      </c>
      <c r="B32" s="71">
        <v>308535</v>
      </c>
      <c r="C32" s="49">
        <v>258500.41</v>
      </c>
      <c r="D32" s="71">
        <v>174254</v>
      </c>
      <c r="E32" s="49">
        <v>208307.07</v>
      </c>
      <c r="F32" s="43">
        <f t="shared" si="1"/>
        <v>-50193.34</v>
      </c>
    </row>
    <row r="33" spans="1:7" ht="18.75">
      <c r="A33" s="3" t="s">
        <v>8</v>
      </c>
      <c r="B33" s="71">
        <v>292274</v>
      </c>
      <c r="C33" s="49">
        <v>246120.36</v>
      </c>
      <c r="D33" s="71">
        <v>180119</v>
      </c>
      <c r="E33" s="49">
        <v>250169.85</v>
      </c>
      <c r="F33" s="43">
        <f t="shared" si="1"/>
        <v>4049.4900000000198</v>
      </c>
    </row>
    <row r="34" spans="1:7" ht="18.75">
      <c r="A34" s="3" t="s">
        <v>9</v>
      </c>
      <c r="B34" s="71">
        <v>302711</v>
      </c>
      <c r="C34" s="49">
        <v>260741.27</v>
      </c>
      <c r="D34" s="71">
        <v>128075</v>
      </c>
      <c r="E34" s="49">
        <v>182247.51</v>
      </c>
      <c r="F34" s="43">
        <f t="shared" si="1"/>
        <v>-78493.75999999998</v>
      </c>
    </row>
    <row r="35" spans="1:7" ht="18.75">
      <c r="A35" s="3" t="s">
        <v>10</v>
      </c>
      <c r="B35" s="71">
        <v>320152</v>
      </c>
      <c r="C35" s="49">
        <v>280595.25</v>
      </c>
      <c r="D35" s="71">
        <v>168845</v>
      </c>
      <c r="E35" s="49">
        <v>235545.4</v>
      </c>
      <c r="F35" s="43">
        <f t="shared" si="1"/>
        <v>-45049.850000000006</v>
      </c>
    </row>
    <row r="36" spans="1:7" ht="18.75">
      <c r="A36" s="3" t="s">
        <v>11</v>
      </c>
      <c r="B36" s="71">
        <v>426632</v>
      </c>
      <c r="C36" s="49">
        <v>374770.46</v>
      </c>
      <c r="D36" s="71">
        <v>242012</v>
      </c>
      <c r="E36" s="49">
        <v>331457.32</v>
      </c>
      <c r="F36" s="43">
        <f t="shared" si="1"/>
        <v>-43313.140000000014</v>
      </c>
    </row>
    <row r="37" spans="1:7" ht="18.75">
      <c r="A37" s="3" t="s">
        <v>12</v>
      </c>
      <c r="B37" s="71">
        <v>429905</v>
      </c>
      <c r="C37" s="49">
        <v>379314.06</v>
      </c>
      <c r="D37" s="71">
        <v>299808</v>
      </c>
      <c r="E37" s="49">
        <v>406104.9</v>
      </c>
      <c r="F37" s="43">
        <f t="shared" si="1"/>
        <v>26790.840000000026</v>
      </c>
    </row>
    <row r="38" spans="1:7" ht="18.75">
      <c r="A38" s="3" t="s">
        <v>13</v>
      </c>
      <c r="B38" s="71">
        <v>318185</v>
      </c>
      <c r="C38" s="49">
        <v>361774.72</v>
      </c>
      <c r="D38" s="71">
        <v>355903</v>
      </c>
      <c r="E38" s="49">
        <v>507664.93</v>
      </c>
      <c r="F38" s="43">
        <f t="shared" si="1"/>
        <v>145890.21000000002</v>
      </c>
    </row>
    <row r="39" spans="1:7" ht="18.75">
      <c r="A39" s="3" t="s">
        <v>14</v>
      </c>
      <c r="B39" s="71">
        <v>313508</v>
      </c>
      <c r="C39" s="49">
        <v>347308.02</v>
      </c>
      <c r="D39" s="71">
        <v>163636</v>
      </c>
      <c r="E39" s="49">
        <v>289461</v>
      </c>
      <c r="F39" s="43">
        <f t="shared" si="1"/>
        <v>-57847.020000000019</v>
      </c>
    </row>
    <row r="40" spans="1:7" ht="15.75">
      <c r="A40" s="14" t="s">
        <v>76</v>
      </c>
      <c r="B40" s="71">
        <v>366320</v>
      </c>
      <c r="C40" s="49">
        <v>402940.55</v>
      </c>
      <c r="D40" s="71">
        <v>148225</v>
      </c>
      <c r="E40" s="49">
        <v>257995.71</v>
      </c>
      <c r="F40" s="43">
        <f t="shared" si="1"/>
        <v>-144944.84</v>
      </c>
    </row>
    <row r="41" spans="1:7" ht="19.5" thickBot="1">
      <c r="A41" s="113" t="s">
        <v>77</v>
      </c>
      <c r="B41" s="120"/>
      <c r="C41" s="121"/>
      <c r="D41" s="120"/>
      <c r="E41" s="121"/>
      <c r="F41" s="42"/>
    </row>
    <row r="42" spans="1:7" ht="23.25" customHeight="1" thickBot="1">
      <c r="A42" s="117" t="s">
        <v>25</v>
      </c>
      <c r="B42" s="122">
        <f>SUM(B30:B41)</f>
        <v>3891503</v>
      </c>
      <c r="C42" s="123">
        <f>SUM(C30:C41)</f>
        <v>3454805.2099999995</v>
      </c>
      <c r="D42" s="122">
        <f>SUM(D30:D41)</f>
        <v>2131321</v>
      </c>
      <c r="E42" s="123">
        <f>SUM(E30:E41)</f>
        <v>2968728.35</v>
      </c>
      <c r="F42" s="89">
        <f>SUM(F30:F41)</f>
        <v>-486076.86</v>
      </c>
      <c r="G42" s="12"/>
    </row>
    <row r="44" spans="1:7">
      <c r="E44" s="163" t="s">
        <v>75</v>
      </c>
      <c r="F44" s="164"/>
    </row>
  </sheetData>
  <mergeCells count="19">
    <mergeCell ref="A1:F1"/>
    <mergeCell ref="A2:F2"/>
    <mergeCell ref="A3:F3"/>
    <mergeCell ref="A5:F5"/>
    <mergeCell ref="B6:E6"/>
    <mergeCell ref="F6:F7"/>
    <mergeCell ref="A7:A8"/>
    <mergeCell ref="B7:C7"/>
    <mergeCell ref="D7:E7"/>
    <mergeCell ref="A24:D24"/>
    <mergeCell ref="E23:F24"/>
    <mergeCell ref="E44:F44"/>
    <mergeCell ref="A26:F26"/>
    <mergeCell ref="B27:E27"/>
    <mergeCell ref="F27:F28"/>
    <mergeCell ref="B28:C28"/>
    <mergeCell ref="D28:E28"/>
    <mergeCell ref="A23:D23"/>
    <mergeCell ref="A27:A29"/>
  </mergeCells>
  <pageMargins left="0.7" right="0.23" top="0.17" bottom="0.17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ел.енергія</vt:lpstr>
      <vt:lpstr>ел.ен.для Мик.</vt:lpstr>
      <vt:lpstr>ел.ен. заг.</vt:lpstr>
      <vt:lpstr>ел.ен.ніч.день</vt:lpstr>
      <vt:lpstr>Лист1</vt:lpstr>
      <vt:lpstr>Новий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2016-12-03T12:59:15Z</dcterms:modified>
</cp:coreProperties>
</file>